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- SC LIZON - OFFICE\--- Fichier de base ---\- Création EXCEL\"/>
    </mc:Choice>
  </mc:AlternateContent>
  <bookViews>
    <workbookView xWindow="0" yWindow="0" windowWidth="24240" windowHeight="13740"/>
  </bookViews>
  <sheets>
    <sheet name="Feuil1" sheetId="1" r:id="rId1"/>
  </sheets>
  <definedNames>
    <definedName name="_xlnm.Print_Area" localSheetId="0">Feuil1!$A$1:$AF$123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6" i="1" l="1"/>
  <c r="T115" i="1"/>
  <c r="T100" i="1"/>
  <c r="T99" i="1"/>
  <c r="T84" i="1"/>
  <c r="T83" i="1"/>
  <c r="T68" i="1"/>
  <c r="T67" i="1"/>
  <c r="T52" i="1"/>
  <c r="T51" i="1"/>
  <c r="T36" i="1"/>
  <c r="T35" i="1"/>
  <c r="T42" i="1" l="1"/>
  <c r="T58" i="1"/>
  <c r="T74" i="1"/>
  <c r="T90" i="1"/>
  <c r="T106" i="1"/>
  <c r="T122" i="1"/>
  <c r="AV121" i="1" l="1"/>
  <c r="AT119" i="1"/>
  <c r="V119" i="1"/>
  <c r="AQ116" i="1"/>
  <c r="K116" i="1"/>
  <c r="T114" i="1"/>
  <c r="AQ114" i="1" s="1"/>
  <c r="AQ112" i="1"/>
  <c r="AS110" i="1"/>
  <c r="AQ110" i="1"/>
  <c r="AF110" i="1"/>
  <c r="V110" i="1"/>
  <c r="K110" i="1"/>
  <c r="AV105" i="1"/>
  <c r="AT103" i="1"/>
  <c r="V103" i="1"/>
  <c r="AQ100" i="1"/>
  <c r="K100" i="1"/>
  <c r="AQ98" i="1"/>
  <c r="T98" i="1"/>
  <c r="AQ96" i="1"/>
  <c r="AS94" i="1"/>
  <c r="AQ94" i="1"/>
  <c r="AF94" i="1"/>
  <c r="V94" i="1"/>
  <c r="K94" i="1"/>
  <c r="AV89" i="1"/>
  <c r="AT87" i="1"/>
  <c r="V87" i="1"/>
  <c r="AQ84" i="1"/>
  <c r="K84" i="1"/>
  <c r="T82" i="1"/>
  <c r="AQ82" i="1" s="1"/>
  <c r="AQ80" i="1"/>
  <c r="AS78" i="1"/>
  <c r="AQ78" i="1"/>
  <c r="AF78" i="1"/>
  <c r="V78" i="1"/>
  <c r="K78" i="1"/>
  <c r="AV73" i="1"/>
  <c r="AT71" i="1"/>
  <c r="V71" i="1"/>
  <c r="AQ68" i="1"/>
  <c r="K68" i="1"/>
  <c r="AQ66" i="1"/>
  <c r="T66" i="1"/>
  <c r="AQ64" i="1"/>
  <c r="AQ62" i="1"/>
  <c r="AF62" i="1"/>
  <c r="V62" i="1"/>
  <c r="K62" i="1"/>
  <c r="AV57" i="1"/>
  <c r="AT55" i="1"/>
  <c r="V55" i="1"/>
  <c r="AQ52" i="1"/>
  <c r="K52" i="1"/>
  <c r="T50" i="1"/>
  <c r="AQ50" i="1" s="1"/>
  <c r="AQ48" i="1"/>
  <c r="AQ46" i="1"/>
  <c r="AF46" i="1"/>
  <c r="V46" i="1"/>
  <c r="K46" i="1"/>
  <c r="AS62" i="1" l="1"/>
  <c r="AS46" i="1"/>
  <c r="V30" i="1" l="1"/>
  <c r="K36" i="1" l="1"/>
  <c r="N18" i="1" l="1"/>
  <c r="AV41" i="1" l="1"/>
  <c r="AT39" i="1"/>
  <c r="AQ30" i="1"/>
  <c r="AQ32" i="1"/>
  <c r="AQ36" i="1"/>
  <c r="V39" i="1"/>
  <c r="AF30" i="1"/>
  <c r="K30" i="1"/>
  <c r="W6" i="1" l="1"/>
  <c r="N17" i="1"/>
  <c r="N16" i="1"/>
  <c r="N15" i="1"/>
  <c r="Q15" i="1"/>
  <c r="Q16" i="1"/>
  <c r="Q17" i="1"/>
  <c r="Q18" i="1"/>
  <c r="Q19" i="1"/>
  <c r="N19" i="1"/>
  <c r="Q20" i="1"/>
  <c r="N20" i="1"/>
  <c r="AD20" i="1"/>
  <c r="AB20" i="1"/>
  <c r="Z20" i="1"/>
  <c r="V20" i="1"/>
  <c r="T20" i="1"/>
  <c r="AD19" i="1"/>
  <c r="AB19" i="1"/>
  <c r="Z19" i="1"/>
  <c r="V19" i="1"/>
  <c r="T19" i="1"/>
  <c r="AD18" i="1"/>
  <c r="AB18" i="1"/>
  <c r="Z18" i="1"/>
  <c r="V18" i="1"/>
  <c r="T18" i="1"/>
  <c r="AD17" i="1"/>
  <c r="AB17" i="1"/>
  <c r="Z17" i="1"/>
  <c r="V17" i="1"/>
  <c r="T17" i="1"/>
  <c r="AD16" i="1"/>
  <c r="AB16" i="1"/>
  <c r="Z16" i="1"/>
  <c r="V16" i="1"/>
  <c r="T16" i="1"/>
  <c r="V15" i="1"/>
  <c r="Z15" i="1"/>
  <c r="Z14" i="1" s="1"/>
  <c r="T15" i="1"/>
  <c r="V14" i="1" l="1"/>
  <c r="T14" i="1"/>
  <c r="AD15" i="1"/>
  <c r="AD14" i="1" s="1"/>
  <c r="AB15" i="1"/>
  <c r="AB14" i="1" s="1"/>
  <c r="AC6" i="1" l="1"/>
  <c r="Q6" i="1" l="1"/>
  <c r="AQ34" i="1"/>
  <c r="X15" i="1" s="1"/>
  <c r="X20" i="1" l="1"/>
  <c r="X19" i="1"/>
  <c r="X18" i="1"/>
  <c r="X17" i="1"/>
  <c r="X16" i="1"/>
  <c r="AS30" i="1"/>
  <c r="X14" i="1" l="1"/>
</calcChain>
</file>

<file path=xl/comments1.xml><?xml version="1.0" encoding="utf-8"?>
<comments xmlns="http://schemas.openxmlformats.org/spreadsheetml/2006/main">
  <authors>
    <author>OVERNAY Bertrand</author>
  </authors>
  <commentList>
    <comment ref="Q3" authorId="0" shapeId="0">
      <text>
        <r>
          <rPr>
            <b/>
            <sz val="9"/>
            <color indexed="81"/>
            <rFont val="Tahoma"/>
            <family val="2"/>
          </rPr>
          <t>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60"/>
            <rFont val="Trebuchet MS"/>
            <family val="2"/>
          </rPr>
          <t>Chèque retiré le 10 décembre 2018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2"/>
            <color indexed="60"/>
            <rFont val="Trebuchet MS"/>
            <family val="2"/>
          </rPr>
          <t>Chèque retiré le 10 janvier 2019</t>
        </r>
      </text>
    </comment>
    <comment ref="X24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M pour Masculin
F pour Femme</t>
        </r>
      </text>
    </comment>
    <comment ref="AC24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4"/>
            <color indexed="60"/>
            <rFont val="Trebuchet MS"/>
            <family val="2"/>
          </rPr>
          <t>JJ/MM/AAAA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Zone Carte club: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60"/>
            <rFont val="Tahoma"/>
            <family val="2"/>
          </rPr>
          <t>Tarif réduit uniquement pour les membres qui prennent une assurance FFS, FFH ou ANCEF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</rPr>
          <t xml:space="preserve">Zone assurance FFS:
</t>
        </r>
        <r>
          <rPr>
            <b/>
            <sz val="14"/>
            <color indexed="60"/>
            <rFont val="Trebuchet MS"/>
            <family val="2"/>
          </rPr>
          <t>Titre FFS + Carte club à tarif réduit
Obligatoire pour les cours</t>
        </r>
      </text>
    </comment>
    <comment ref="AE3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F30" authorId="0" shapeId="0">
      <text>
        <r>
          <rPr>
            <b/>
            <sz val="9"/>
            <color indexed="81"/>
            <rFont val="Tahoma"/>
            <family val="2"/>
          </rPr>
          <t>Zone cours de ski:</t>
        </r>
        <r>
          <rPr>
            <sz val="9"/>
            <color indexed="81"/>
            <rFont val="Trebuchet MS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Uniquement pour les titulaires d'un (Titre FFS + Carte club)</t>
        </r>
      </text>
    </comment>
    <comment ref="AH3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I3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J3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K3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L3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3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3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H3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I3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3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3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3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H3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I3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 xml:space="preserve">Zone assurance ANCEF:
</t>
        </r>
        <r>
          <rPr>
            <b/>
            <sz val="14"/>
            <color indexed="60"/>
            <rFont val="Trebuchet MS"/>
            <family val="2"/>
          </rPr>
          <t xml:space="preserve">Titre ANCEF + Carte club à tarif réduit
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3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4"/>
            <color indexed="60"/>
            <rFont val="Trebuchet MS"/>
            <family val="2"/>
          </rPr>
          <t>Zone club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2"/>
            <color indexed="60"/>
            <rFont val="Trebuchet MS"/>
            <family val="2"/>
          </rPr>
          <t>Membre du bureau et Moniteur actif au sein du club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3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3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V39" authorId="0" shapeId="0">
      <text>
        <r>
          <rPr>
            <b/>
            <sz val="9"/>
            <color indexed="81"/>
            <rFont val="Tahoma"/>
            <family val="2"/>
          </rPr>
          <t>Zone assurance FFH:</t>
        </r>
        <r>
          <rPr>
            <b/>
            <sz val="15"/>
            <color indexed="10"/>
            <rFont val="Trebuchet MS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Titre FFH + Carte club à tarif réduit</t>
        </r>
      </text>
    </comment>
    <comment ref="AE3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4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4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60"/>
            <rFont val="Trebuchet MS"/>
            <family val="2"/>
          </rPr>
          <t>Moniteur HANDI titulaire  d'une license FFS au club et actif au sein du club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4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X44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M pour Masculin
F pour Femme</t>
        </r>
      </text>
    </comment>
    <comment ref="AC44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4"/>
            <color indexed="60"/>
            <rFont val="Trebuchet MS"/>
            <family val="2"/>
          </rPr>
          <t>JJ/MM/AAAA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Zone Carte club: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60"/>
            <rFont val="Tahoma"/>
            <family val="2"/>
          </rPr>
          <t>Tarif réduit uniquement pour les membres qui prennent une assurance FFS, FFH ou ANCEF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V46" authorId="0" shapeId="0">
      <text>
        <r>
          <rPr>
            <b/>
            <sz val="9"/>
            <color indexed="81"/>
            <rFont val="Tahoma"/>
            <family val="2"/>
          </rPr>
          <t xml:space="preserve">Zone assurance FFS:
</t>
        </r>
        <r>
          <rPr>
            <b/>
            <sz val="14"/>
            <color indexed="60"/>
            <rFont val="Trebuchet MS"/>
            <family val="2"/>
          </rPr>
          <t>Titre FFS + Carte club à tarif réduit
Obligatoire pour les cours</t>
        </r>
      </text>
    </comment>
    <comment ref="AE4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F46" authorId="0" shapeId="0">
      <text>
        <r>
          <rPr>
            <b/>
            <sz val="9"/>
            <color indexed="81"/>
            <rFont val="Tahoma"/>
            <family val="2"/>
          </rPr>
          <t>Zone cours de ski:</t>
        </r>
        <r>
          <rPr>
            <sz val="9"/>
            <color indexed="81"/>
            <rFont val="Trebuchet MS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Uniquement pour les titulaires d'un (Titre FFS + Carte club)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 xml:space="preserve">Vide ou X
</t>
        </r>
        <r>
          <rPr>
            <b/>
            <sz val="10"/>
            <color indexed="60"/>
            <rFont val="Trebuchet MS"/>
            <family val="2"/>
          </rPr>
          <t>- Liste de choix -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4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4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4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4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5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5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5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5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 xml:space="preserve">Zone assurance ANCEF:
</t>
        </r>
        <r>
          <rPr>
            <b/>
            <sz val="14"/>
            <color indexed="60"/>
            <rFont val="Trebuchet MS"/>
            <family val="2"/>
          </rPr>
          <t xml:space="preserve">Titre ANCEF + Carte club à tarif réduit
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5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4"/>
            <color indexed="60"/>
            <rFont val="Trebuchet MS"/>
            <family val="2"/>
          </rPr>
          <t>Zone club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2"/>
            <color indexed="60"/>
            <rFont val="Trebuchet MS"/>
            <family val="2"/>
          </rPr>
          <t>Membre du bureau et Moniteur actif au sein du club</t>
        </r>
      </text>
    </comment>
    <comment ref="U5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5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5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5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V55" authorId="0" shapeId="0">
      <text>
        <r>
          <rPr>
            <b/>
            <sz val="9"/>
            <color indexed="81"/>
            <rFont val="Tahoma"/>
            <family val="2"/>
          </rPr>
          <t>Zone assurance FFH:</t>
        </r>
        <r>
          <rPr>
            <b/>
            <sz val="15"/>
            <color indexed="10"/>
            <rFont val="Trebuchet MS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Titre FFH + Carte club à tarif réduit</t>
        </r>
      </text>
    </comment>
    <comment ref="AE5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5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5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5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O58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60"/>
            <rFont val="Trebuchet MS"/>
            <family val="2"/>
          </rPr>
          <t>Moniteur HANDI titulaire  d'une license FFS au club et actif au sein du club</t>
        </r>
      </text>
    </comment>
    <comment ref="U5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5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X60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M pour Masculin
F pour Femme</t>
        </r>
      </text>
    </comment>
    <comment ref="AC60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4"/>
            <color indexed="60"/>
            <rFont val="Trebuchet MS"/>
            <family val="2"/>
          </rPr>
          <t>JJ/MM/AAAA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Zone Carte club: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60"/>
            <rFont val="Tahoma"/>
            <family val="2"/>
          </rPr>
          <t>Tarif réduit uniquement pour les membres qui prennent une assurance FFS, FFH ou ANCEF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V62" authorId="0" shapeId="0">
      <text>
        <r>
          <rPr>
            <b/>
            <sz val="9"/>
            <color indexed="81"/>
            <rFont val="Tahoma"/>
            <family val="2"/>
          </rPr>
          <t xml:space="preserve">Zone assurance FFS:
</t>
        </r>
        <r>
          <rPr>
            <b/>
            <sz val="14"/>
            <color indexed="60"/>
            <rFont val="Trebuchet MS"/>
            <family val="2"/>
          </rPr>
          <t>Titre FFS + Carte club à tarif réduit
Obligatoire pour les cours</t>
        </r>
      </text>
    </comment>
    <comment ref="AE6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F62" authorId="0" shapeId="0">
      <text>
        <r>
          <rPr>
            <b/>
            <sz val="9"/>
            <color indexed="81"/>
            <rFont val="Tahoma"/>
            <family val="2"/>
          </rPr>
          <t>Zone cours de ski:</t>
        </r>
        <r>
          <rPr>
            <sz val="9"/>
            <color indexed="81"/>
            <rFont val="Trebuchet MS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Uniquement pour les titulaires d'un (Titre FFS + Carte club)</t>
        </r>
      </text>
    </comment>
    <comment ref="A63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 xml:space="preserve">Vide ou X
</t>
        </r>
        <r>
          <rPr>
            <b/>
            <sz val="10"/>
            <color indexed="60"/>
            <rFont val="Trebuchet MS"/>
            <family val="2"/>
          </rPr>
          <t>- Liste de choix -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U6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6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6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6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6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6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6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6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6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6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K68" authorId="0" shapeId="0">
      <text>
        <r>
          <rPr>
            <b/>
            <sz val="9"/>
            <color indexed="81"/>
            <rFont val="Tahoma"/>
            <family val="2"/>
          </rPr>
          <t xml:space="preserve">Zone assurance ANCEF:
</t>
        </r>
        <r>
          <rPr>
            <b/>
            <sz val="14"/>
            <color indexed="60"/>
            <rFont val="Trebuchet MS"/>
            <family val="2"/>
          </rPr>
          <t xml:space="preserve">Titre ANCEF + Carte club à tarif réduit
</t>
        </r>
      </text>
    </comment>
    <comment ref="U6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6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69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4"/>
            <color indexed="60"/>
            <rFont val="Trebuchet MS"/>
            <family val="2"/>
          </rPr>
          <t>Zone club</t>
        </r>
      </text>
    </comment>
    <comment ref="O69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2"/>
            <color indexed="60"/>
            <rFont val="Trebuchet MS"/>
            <family val="2"/>
          </rPr>
          <t>Membre du bureau et Moniteur actif au sein du club</t>
        </r>
      </text>
    </comment>
    <comment ref="U6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6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7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7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</rPr>
          <t>Zone assurance FFH:</t>
        </r>
        <r>
          <rPr>
            <b/>
            <sz val="15"/>
            <color indexed="10"/>
            <rFont val="Trebuchet MS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Titre FFH + Carte club à tarif réduit</t>
        </r>
      </text>
    </comment>
    <comment ref="AE7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7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7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7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60"/>
            <rFont val="Trebuchet MS"/>
            <family val="2"/>
          </rPr>
          <t>Moniteur HANDI titulaire  d'une license FFS au club et actif au sein du club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7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X76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M pour Masculin
F pour Femme</t>
        </r>
      </text>
    </comment>
    <comment ref="AC76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4"/>
            <color indexed="60"/>
            <rFont val="Trebuchet MS"/>
            <family val="2"/>
          </rPr>
          <t>JJ/MM/AAAA</t>
        </r>
      </text>
    </comment>
    <comment ref="J7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K78" authorId="0" shapeId="0">
      <text>
        <r>
          <rPr>
            <b/>
            <sz val="9"/>
            <color indexed="81"/>
            <rFont val="Tahoma"/>
            <family val="2"/>
          </rPr>
          <t>Zone Carte club: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60"/>
            <rFont val="Tahoma"/>
            <family val="2"/>
          </rPr>
          <t>Tarif réduit uniquement pour les membres qui prennent une assurance FFS, FFH ou ANCEF</t>
        </r>
      </text>
    </comment>
    <comment ref="U7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V78" authorId="0" shapeId="0">
      <text>
        <r>
          <rPr>
            <b/>
            <sz val="9"/>
            <color indexed="81"/>
            <rFont val="Tahoma"/>
            <family val="2"/>
          </rPr>
          <t xml:space="preserve">Zone assurance FFS:
</t>
        </r>
        <r>
          <rPr>
            <b/>
            <sz val="14"/>
            <color indexed="60"/>
            <rFont val="Trebuchet MS"/>
            <family val="2"/>
          </rPr>
          <t>Titre FFS + Carte club à tarif réduit
Obligatoire pour les cours</t>
        </r>
      </text>
    </comment>
    <comment ref="AE7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F78" authorId="0" shapeId="0">
      <text>
        <r>
          <rPr>
            <b/>
            <sz val="9"/>
            <color indexed="81"/>
            <rFont val="Tahoma"/>
            <family val="2"/>
          </rPr>
          <t>Zone cours de ski:</t>
        </r>
        <r>
          <rPr>
            <sz val="9"/>
            <color indexed="81"/>
            <rFont val="Trebuchet MS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Uniquement pour les titulaires d'un (Titre FFS + Carte club)</t>
        </r>
      </text>
    </comment>
    <comment ref="A79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 xml:space="preserve">Vide ou X
</t>
        </r>
        <r>
          <rPr>
            <b/>
            <sz val="10"/>
            <color indexed="60"/>
            <rFont val="Trebuchet MS"/>
            <family val="2"/>
          </rPr>
          <t>- Liste de choix -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U7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7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8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8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8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8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8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8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8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8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8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</rPr>
          <t xml:space="preserve">Zone assurance ANCEF:
</t>
        </r>
        <r>
          <rPr>
            <b/>
            <sz val="14"/>
            <color indexed="60"/>
            <rFont val="Trebuchet MS"/>
            <family val="2"/>
          </rPr>
          <t xml:space="preserve">Titre ANCEF + Carte club à tarif réduit
</t>
        </r>
      </text>
    </comment>
    <comment ref="U8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8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4"/>
            <color indexed="60"/>
            <rFont val="Trebuchet MS"/>
            <family val="2"/>
          </rPr>
          <t>Zone club</t>
        </r>
      </text>
    </comment>
    <comment ref="O85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2"/>
            <color indexed="60"/>
            <rFont val="Trebuchet MS"/>
            <family val="2"/>
          </rPr>
          <t>Membre du bureau et Moniteur actif au sein du club</t>
        </r>
      </text>
    </comment>
    <comment ref="U8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8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8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8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8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V87" authorId="0" shapeId="0">
      <text>
        <r>
          <rPr>
            <b/>
            <sz val="9"/>
            <color indexed="81"/>
            <rFont val="Tahoma"/>
            <family val="2"/>
          </rPr>
          <t>Zone assurance FFH:</t>
        </r>
        <r>
          <rPr>
            <b/>
            <sz val="15"/>
            <color indexed="10"/>
            <rFont val="Trebuchet MS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Titre FFH + Carte club à tarif réduit</t>
        </r>
      </text>
    </comment>
    <comment ref="AE8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8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8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8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8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8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O90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60"/>
            <rFont val="Trebuchet MS"/>
            <family val="2"/>
          </rPr>
          <t>Moniteur HANDI titulaire  d'une license FFS au club et actif au sein du club</t>
        </r>
      </text>
    </comment>
    <comment ref="U9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9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X92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M pour Masculin
F pour Femme</t>
        </r>
      </text>
    </comment>
    <comment ref="AC92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4"/>
            <color indexed="60"/>
            <rFont val="Trebuchet MS"/>
            <family val="2"/>
          </rPr>
          <t>JJ/MM/AAAA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</rPr>
          <t>Zone Carte club: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60"/>
            <rFont val="Tahoma"/>
            <family val="2"/>
          </rPr>
          <t>Tarif réduit uniquement pour les membres qui prennent une assurance FFS, FFH ou ANCEF</t>
        </r>
      </text>
    </comment>
    <comment ref="U9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V94" authorId="0" shapeId="0">
      <text>
        <r>
          <rPr>
            <b/>
            <sz val="9"/>
            <color indexed="81"/>
            <rFont val="Tahoma"/>
            <family val="2"/>
          </rPr>
          <t xml:space="preserve">Zone assurance FFS:
</t>
        </r>
        <r>
          <rPr>
            <b/>
            <sz val="14"/>
            <color indexed="60"/>
            <rFont val="Trebuchet MS"/>
            <family val="2"/>
          </rPr>
          <t>Titre FFS + Carte club à tarif réduit
Obligatoire pour les cours</t>
        </r>
      </text>
    </comment>
    <comment ref="AE9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F94" authorId="0" shapeId="0">
      <text>
        <r>
          <rPr>
            <b/>
            <sz val="9"/>
            <color indexed="81"/>
            <rFont val="Tahoma"/>
            <family val="2"/>
          </rPr>
          <t>Zone cours de ski:</t>
        </r>
        <r>
          <rPr>
            <sz val="9"/>
            <color indexed="81"/>
            <rFont val="Trebuchet MS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Uniquement pour les titulaires d'un (Titre FFS + Carte club)</t>
        </r>
      </text>
    </comment>
    <comment ref="A95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 xml:space="preserve">Vide ou X
</t>
        </r>
        <r>
          <rPr>
            <b/>
            <sz val="10"/>
            <color indexed="60"/>
            <rFont val="Trebuchet MS"/>
            <family val="2"/>
          </rPr>
          <t>- Liste de choix -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U9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9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9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9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9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9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9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9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9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9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9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10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K100" authorId="0" shapeId="0">
      <text>
        <r>
          <rPr>
            <b/>
            <sz val="9"/>
            <color indexed="81"/>
            <rFont val="Tahoma"/>
            <family val="2"/>
          </rPr>
          <t xml:space="preserve">Zone assurance ANCEF:
</t>
        </r>
        <r>
          <rPr>
            <b/>
            <sz val="14"/>
            <color indexed="60"/>
            <rFont val="Trebuchet MS"/>
            <family val="2"/>
          </rPr>
          <t xml:space="preserve">Titre ANCEF + Carte club à tarif réduit
</t>
        </r>
      </text>
    </comment>
    <comment ref="U10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0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101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4"/>
            <color indexed="60"/>
            <rFont val="Trebuchet MS"/>
            <family val="2"/>
          </rPr>
          <t>Zone club</t>
        </r>
      </text>
    </comment>
    <comment ref="O101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2"/>
            <color indexed="60"/>
            <rFont val="Trebuchet MS"/>
            <family val="2"/>
          </rPr>
          <t>Membre du bureau et Moniteur actif au sein du club</t>
        </r>
      </text>
    </comment>
    <comment ref="U10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0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0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10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V103" authorId="0" shapeId="0">
      <text>
        <r>
          <rPr>
            <b/>
            <sz val="9"/>
            <color indexed="81"/>
            <rFont val="Tahoma"/>
            <family val="2"/>
          </rPr>
          <t>Zone assurance FFH:</t>
        </r>
        <r>
          <rPr>
            <b/>
            <sz val="15"/>
            <color indexed="10"/>
            <rFont val="Trebuchet MS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Titre FFH + Carte club à tarif réduit</t>
        </r>
      </text>
    </comment>
    <comment ref="AE10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10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0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10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0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O106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60"/>
            <rFont val="Trebuchet MS"/>
            <family val="2"/>
          </rPr>
          <t>Moniteur HANDI titulaire  d'une license FFS au club et actif au sein du club</t>
        </r>
      </text>
    </comment>
    <comment ref="U10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0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X108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M pour Masculin
F pour Femme</t>
        </r>
      </text>
    </comment>
    <comment ref="AC108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4"/>
            <color indexed="60"/>
            <rFont val="Trebuchet MS"/>
            <family val="2"/>
          </rPr>
          <t>JJ/MM/AAAA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K110" authorId="0" shapeId="0">
      <text>
        <r>
          <rPr>
            <b/>
            <sz val="9"/>
            <color indexed="81"/>
            <rFont val="Tahoma"/>
            <family val="2"/>
          </rPr>
          <t>Zone Carte club: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60"/>
            <rFont val="Tahoma"/>
            <family val="2"/>
          </rPr>
          <t>Tarif réduit uniquement pour les membres qui prennent une assurance FFS, FFH ou ANCEF</t>
        </r>
      </text>
    </comment>
    <comment ref="U11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V110" authorId="0" shapeId="0">
      <text>
        <r>
          <rPr>
            <b/>
            <sz val="9"/>
            <color indexed="81"/>
            <rFont val="Tahoma"/>
            <family val="2"/>
          </rPr>
          <t xml:space="preserve">Zone assurance FFS:
</t>
        </r>
        <r>
          <rPr>
            <b/>
            <sz val="14"/>
            <color indexed="60"/>
            <rFont val="Trebuchet MS"/>
            <family val="2"/>
          </rPr>
          <t>Titre FFS + Carte club à tarif réduit
Obligatoire pour les cours</t>
        </r>
      </text>
    </comment>
    <comment ref="AE11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F110" authorId="0" shapeId="0">
      <text>
        <r>
          <rPr>
            <b/>
            <sz val="9"/>
            <color indexed="81"/>
            <rFont val="Tahoma"/>
            <family val="2"/>
          </rPr>
          <t>Zone cours de ski:</t>
        </r>
        <r>
          <rPr>
            <sz val="9"/>
            <color indexed="81"/>
            <rFont val="Trebuchet MS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Uniquement pour les titulaires d'un (Titre FFS + Carte club)</t>
        </r>
      </text>
    </comment>
    <comment ref="A111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 xml:space="preserve">Vide ou X
</t>
        </r>
        <r>
          <rPr>
            <b/>
            <sz val="10"/>
            <color indexed="60"/>
            <rFont val="Trebuchet MS"/>
            <family val="2"/>
          </rPr>
          <t>- Liste de choix -</t>
        </r>
      </text>
    </comment>
    <comment ref="B111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U11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1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11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11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1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11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13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11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14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11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15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11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K116" authorId="0" shapeId="0">
      <text>
        <r>
          <rPr>
            <b/>
            <sz val="9"/>
            <color indexed="81"/>
            <rFont val="Tahoma"/>
            <family val="2"/>
          </rPr>
          <t xml:space="preserve">Zone assurance ANCEF:
</t>
        </r>
        <r>
          <rPr>
            <b/>
            <sz val="14"/>
            <color indexed="60"/>
            <rFont val="Trebuchet MS"/>
            <family val="2"/>
          </rPr>
          <t xml:space="preserve">Titre ANCEF + Carte club à tarif réduit
</t>
        </r>
      </text>
    </comment>
    <comment ref="U11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16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117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Vide ou X</t>
        </r>
      </text>
    </comment>
    <comment ref="B117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4"/>
            <color indexed="60"/>
            <rFont val="Trebuchet MS"/>
            <family val="2"/>
          </rPr>
          <t>Zone club</t>
        </r>
      </text>
    </comment>
    <comment ref="O117" authorId="0" shapeId="0">
      <text>
        <r>
          <rPr>
            <b/>
            <sz val="9"/>
            <color indexed="81"/>
            <rFont val="Tahoma"/>
            <family val="2"/>
          </rPr>
          <t xml:space="preserve">Info. SC LIZON:
</t>
        </r>
        <r>
          <rPr>
            <b/>
            <sz val="12"/>
            <color indexed="60"/>
            <rFont val="Trebuchet MS"/>
            <family val="2"/>
          </rPr>
          <t>Membre du bureau et Moniteur actif au sein du club</t>
        </r>
      </text>
    </comment>
    <comment ref="U11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17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11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18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11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V119" authorId="0" shapeId="0">
      <text>
        <r>
          <rPr>
            <b/>
            <sz val="9"/>
            <color indexed="81"/>
            <rFont val="Tahoma"/>
            <family val="2"/>
          </rPr>
          <t>Zone assurance FFH:</t>
        </r>
        <r>
          <rPr>
            <b/>
            <sz val="15"/>
            <color indexed="10"/>
            <rFont val="Trebuchet MS"/>
            <family val="2"/>
          </rPr>
          <t xml:space="preserve">
</t>
        </r>
        <r>
          <rPr>
            <b/>
            <sz val="14"/>
            <color indexed="60"/>
            <rFont val="Trebuchet MS"/>
            <family val="2"/>
          </rPr>
          <t>Titre FFH + Carte club à tarif réduit</t>
        </r>
      </text>
    </comment>
    <comment ref="AE119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12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20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U12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21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O122" authorId="0" shapeId="0">
      <text>
        <r>
          <rPr>
            <b/>
            <sz val="9"/>
            <color indexed="81"/>
            <rFont val="Tahoma"/>
            <family val="2"/>
          </rPr>
          <t>Info. SC LIZON: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60"/>
            <rFont val="Trebuchet MS"/>
            <family val="2"/>
          </rPr>
          <t>Moniteur HANDI titulaire  d'une license FFS au club et actif au sein du club</t>
        </r>
      </text>
    </comment>
    <comment ref="U12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  <comment ref="AE122" authorId="0" shapeId="0">
      <text>
        <r>
          <rPr>
            <b/>
            <sz val="9"/>
            <color indexed="81"/>
            <rFont val="Tahoma"/>
            <family val="2"/>
          </rPr>
          <t xml:space="preserve">Info. SC LIZON
</t>
        </r>
        <r>
          <rPr>
            <b/>
            <sz val="15"/>
            <color indexed="16"/>
            <rFont val="Trebuchet MS"/>
            <family val="2"/>
          </rPr>
          <t>Vide ou 1</t>
        </r>
      </text>
    </comment>
  </commentList>
</comments>
</file>

<file path=xl/sharedStrings.xml><?xml version="1.0" encoding="utf-8"?>
<sst xmlns="http://schemas.openxmlformats.org/spreadsheetml/2006/main" count="329" uniqueCount="110">
  <si>
    <t>Date de préinscription</t>
  </si>
  <si>
    <t>Remise des titres</t>
  </si>
  <si>
    <r>
      <t>Date Naissance</t>
    </r>
    <r>
      <rPr>
        <sz val="14"/>
        <color rgb="FFC00000"/>
        <rFont val="Trebuchet MS"/>
        <family val="2"/>
      </rPr>
      <t>*</t>
    </r>
  </si>
  <si>
    <r>
      <t>Sexe</t>
    </r>
    <r>
      <rPr>
        <sz val="15"/>
        <color rgb="FFC00000"/>
        <rFont val="Trebuchet MS"/>
        <family val="2"/>
      </rPr>
      <t>*</t>
    </r>
  </si>
  <si>
    <t>Cotisation
club</t>
  </si>
  <si>
    <t>Cotisation FFH</t>
  </si>
  <si>
    <t>Carte neige - Familiale</t>
  </si>
  <si>
    <t>cours de ski</t>
  </si>
  <si>
    <t>Chèque dossard</t>
  </si>
  <si>
    <r>
      <t>Prénom</t>
    </r>
    <r>
      <rPr>
        <sz val="14"/>
        <color rgb="FFC00000"/>
        <rFont val="Trebuchet MS"/>
        <family val="2"/>
      </rPr>
      <t>*</t>
    </r>
  </si>
  <si>
    <r>
      <t>Adresse</t>
    </r>
    <r>
      <rPr>
        <sz val="15"/>
        <color rgb="FFC00000"/>
        <rFont val="Trebuchet MS"/>
        <family val="2"/>
      </rPr>
      <t>*</t>
    </r>
  </si>
  <si>
    <r>
      <t>NOM</t>
    </r>
    <r>
      <rPr>
        <sz val="15"/>
        <color rgb="FFC00000"/>
        <rFont val="Trebuchet MS"/>
        <family val="2"/>
      </rPr>
      <t>*</t>
    </r>
  </si>
  <si>
    <r>
      <t>Ville</t>
    </r>
    <r>
      <rPr>
        <sz val="15"/>
        <color rgb="FFC00000"/>
        <rFont val="Trebuchet MS"/>
        <family val="2"/>
      </rPr>
      <t>*</t>
    </r>
  </si>
  <si>
    <r>
      <t>Mail</t>
    </r>
    <r>
      <rPr>
        <sz val="15"/>
        <color rgb="FFC00000"/>
        <rFont val="Trebuchet MS"/>
        <family val="2"/>
      </rPr>
      <t>*</t>
    </r>
  </si>
  <si>
    <r>
      <t>Tél</t>
    </r>
    <r>
      <rPr>
        <sz val="15"/>
        <color rgb="FFC00000"/>
        <rFont val="Trebuchet MS"/>
        <family val="2"/>
      </rPr>
      <t>*</t>
    </r>
  </si>
  <si>
    <r>
      <t>Mobile</t>
    </r>
    <r>
      <rPr>
        <sz val="15"/>
        <color rgb="FFC00000"/>
        <rFont val="Trebuchet MS"/>
        <family val="2"/>
      </rPr>
      <t>*</t>
    </r>
  </si>
  <si>
    <t>Saisie FFS, FFH ou ANCEF</t>
  </si>
  <si>
    <t>2018/2019</t>
  </si>
  <si>
    <t>BULLETIN PROVISOIRE D'ADHESION</t>
  </si>
  <si>
    <t>Cotisation FFS</t>
  </si>
  <si>
    <t>Cours de ski</t>
  </si>
  <si>
    <t>Dossard</t>
  </si>
  <si>
    <t>cotisation club</t>
  </si>
  <si>
    <t>cotisation ANCEF</t>
  </si>
  <si>
    <t>Nom</t>
  </si>
  <si>
    <t>Prénon</t>
  </si>
  <si>
    <t>Cotis. ANCEF</t>
  </si>
  <si>
    <t>Cotis. FFS</t>
  </si>
  <si>
    <t>Cotis. Club</t>
  </si>
  <si>
    <t>Cotis. FFH</t>
  </si>
  <si>
    <t>2eme
Personne</t>
  </si>
  <si>
    <t>3eme
Personne</t>
  </si>
  <si>
    <t>4eme
Personne</t>
  </si>
  <si>
    <t>5eme
Personne</t>
  </si>
  <si>
    <t>6eme
Personne</t>
  </si>
  <si>
    <t>Site internet</t>
  </si>
  <si>
    <t>www.skiclublizon.net</t>
  </si>
  <si>
    <t>Information et Secrétariat</t>
  </si>
  <si>
    <t>skiclublizon@gmail.com</t>
  </si>
  <si>
    <t>Gestion</t>
  </si>
  <si>
    <t>directionsclizon@gmail.com</t>
  </si>
  <si>
    <t>handisport</t>
  </si>
  <si>
    <t>handisclizon@gmail.com</t>
  </si>
  <si>
    <t>coursskiclublizon@gmail.com</t>
  </si>
  <si>
    <t>Signature de l'adhérent (ou du représentant légal) :</t>
  </si>
  <si>
    <r>
      <t xml:space="preserve">Cours de ski
</t>
    </r>
    <r>
      <rPr>
        <sz val="11"/>
        <color rgb="FFC00000"/>
        <rFont val="Trebuchet MS"/>
        <family val="2"/>
      </rPr>
      <t>Pour les titulaires d'une cotisation FFS uniquement</t>
    </r>
  </si>
  <si>
    <r>
      <t xml:space="preserve">Cotisation ANCEF
</t>
    </r>
    <r>
      <rPr>
        <sz val="11"/>
        <color rgb="FFC00000"/>
        <rFont val="Trebuchet MS"/>
        <family val="2"/>
      </rPr>
      <t>ne donne pas accés au cour de ski</t>
    </r>
  </si>
  <si>
    <r>
      <rPr>
        <sz val="12"/>
        <rFont val="Trebuchet MS"/>
        <family val="2"/>
      </rPr>
      <t>Carte club</t>
    </r>
    <r>
      <rPr>
        <sz val="12"/>
        <color rgb="FF6A64D0"/>
        <rFont val="Trebuchet MS"/>
        <family val="2"/>
      </rPr>
      <t xml:space="preserve">
</t>
    </r>
    <r>
      <rPr>
        <sz val="11"/>
        <color rgb="FFC00000"/>
        <rFont val="Trebuchet MS"/>
        <family val="2"/>
      </rPr>
      <t>sans assurance</t>
    </r>
  </si>
  <si>
    <t>Tarif - Dossard</t>
  </si>
  <si>
    <t>FFS Club N°07175
FFH Club N° 09 039 24 30
Agréé Jeunesse et sport N° 39.S.130.81</t>
  </si>
  <si>
    <r>
      <t xml:space="preserve">cours de ski
</t>
    </r>
    <r>
      <rPr>
        <sz val="9"/>
        <color rgb="FFC00000"/>
        <rFont val="Trebuchet MS"/>
        <family val="2"/>
      </rPr>
      <t>Chéque retiré 10 Janvier 2019</t>
    </r>
  </si>
  <si>
    <r>
      <t xml:space="preserve">cotisation club et assurance
</t>
    </r>
    <r>
      <rPr>
        <sz val="9"/>
        <color rgb="FFC00000"/>
        <rFont val="Trebuchet MS"/>
        <family val="2"/>
      </rPr>
      <t>Chéque retiré 10 décembre 2018</t>
    </r>
    <r>
      <rPr>
        <sz val="12"/>
        <rFont val="Trebuchet MS"/>
        <family val="2"/>
      </rPr>
      <t xml:space="preserve">
</t>
    </r>
  </si>
  <si>
    <r>
      <t xml:space="preserve">Cotisation
FFS
</t>
    </r>
    <r>
      <rPr>
        <sz val="11"/>
        <color rgb="FFC00000"/>
        <rFont val="Trebuchet MS"/>
        <family val="2"/>
      </rPr>
      <t>Donne accés aux cours</t>
    </r>
  </si>
  <si>
    <t>Zone réservé au club</t>
  </si>
  <si>
    <r>
      <t xml:space="preserve">Chèque dossard
</t>
    </r>
    <r>
      <rPr>
        <sz val="8"/>
        <color rgb="FFC00000"/>
        <rFont val="Trebuchet MS"/>
        <family val="2"/>
      </rPr>
      <t>Détruis à la restitution **</t>
    </r>
  </si>
  <si>
    <t>Contact club</t>
  </si>
  <si>
    <t>Liste de choix Conjoint ou enfant</t>
  </si>
  <si>
    <t>X</t>
  </si>
  <si>
    <t>Liste de choix Nombre</t>
  </si>
  <si>
    <r>
      <t xml:space="preserve">Membre bureau/moniteur </t>
    </r>
    <r>
      <rPr>
        <sz val="12"/>
        <color rgb="FFC00000"/>
        <rFont val="Trebuchet MS"/>
        <family val="2"/>
      </rPr>
      <t>***</t>
    </r>
  </si>
  <si>
    <t>Liste de choix Sexe</t>
  </si>
  <si>
    <t>M</t>
  </si>
  <si>
    <t>F</t>
  </si>
  <si>
    <r>
      <t>C.P.</t>
    </r>
    <r>
      <rPr>
        <sz val="15"/>
        <color rgb="FFC00000"/>
        <rFont val="Trebuchet MS"/>
        <family val="2"/>
      </rPr>
      <t>*</t>
    </r>
  </si>
  <si>
    <r>
      <t>Cours</t>
    </r>
    <r>
      <rPr>
        <sz val="10"/>
        <color rgb="FF009CDE"/>
        <rFont val="Trebuchet MS"/>
        <family val="2"/>
      </rPr>
      <t xml:space="preserve"> - (Ski, Snow, Télémark …)</t>
    </r>
  </si>
  <si>
    <r>
      <t>Cotisation</t>
    </r>
    <r>
      <rPr>
        <sz val="10"/>
        <color rgb="FFC00000"/>
        <rFont val="Trebuchet MS"/>
        <family val="2"/>
      </rPr>
      <t xml:space="preserve"> - (2003 et après)</t>
    </r>
  </si>
  <si>
    <r>
      <t>Cotisation</t>
    </r>
    <r>
      <rPr>
        <sz val="10"/>
        <color rgb="FFC00000"/>
        <rFont val="Trebuchet MS"/>
        <family val="2"/>
      </rPr>
      <t xml:space="preserve"> - (2002 et avant)</t>
    </r>
  </si>
  <si>
    <r>
      <t xml:space="preserve">Cotisation </t>
    </r>
    <r>
      <rPr>
        <sz val="10"/>
        <rFont val="Trebuchet MS"/>
        <family val="2"/>
      </rPr>
      <t>(famille)
2 Adultes</t>
    </r>
    <r>
      <rPr>
        <sz val="10"/>
        <color rgb="FFC00000"/>
        <rFont val="Trebuchet MS"/>
        <family val="2"/>
      </rPr>
      <t xml:space="preserve"> - (2002 et avant)</t>
    </r>
    <r>
      <rPr>
        <sz val="10"/>
        <rFont val="Trebuchet MS"/>
        <family val="2"/>
      </rPr>
      <t xml:space="preserve">
 + 2 enfants</t>
    </r>
    <r>
      <rPr>
        <i/>
        <sz val="10"/>
        <color rgb="FFC00000"/>
        <rFont val="Trebuchet MS"/>
        <family val="2"/>
      </rPr>
      <t xml:space="preserve"> (2003 et après)</t>
    </r>
  </si>
  <si>
    <r>
      <t>Carte neige</t>
    </r>
    <r>
      <rPr>
        <sz val="10"/>
        <color rgb="FFC00000"/>
        <rFont val="Trebuchet MS"/>
        <family val="2"/>
      </rPr>
      <t xml:space="preserve"> - (</t>
    </r>
    <r>
      <rPr>
        <i/>
        <sz val="10"/>
        <color rgb="FFC00000"/>
        <rFont val="Trebuchet MS"/>
        <family val="2"/>
      </rPr>
      <t xml:space="preserve">1999 et avant) </t>
    </r>
  </si>
  <si>
    <r>
      <t>Carte neige</t>
    </r>
    <r>
      <rPr>
        <i/>
        <sz val="10"/>
        <color rgb="FFC00000"/>
        <rFont val="Trebuchet MS"/>
        <family val="2"/>
      </rPr>
      <t xml:space="preserve"> - (2000 et après)</t>
    </r>
  </si>
  <si>
    <r>
      <t>Compétition</t>
    </r>
    <r>
      <rPr>
        <i/>
        <sz val="10"/>
        <color rgb="FFC00000"/>
        <rFont val="Trebuchet MS"/>
        <family val="2"/>
      </rPr>
      <t xml:space="preserve"> - (2003 et avant) </t>
    </r>
  </si>
  <si>
    <r>
      <t>Compétition</t>
    </r>
    <r>
      <rPr>
        <i/>
        <sz val="10"/>
        <color rgb="FFC00000"/>
        <rFont val="Trebuchet MS"/>
        <family val="2"/>
      </rPr>
      <t xml:space="preserve"> - (2004 et aprés) </t>
    </r>
  </si>
  <si>
    <r>
      <rPr>
        <sz val="12"/>
        <rFont val="Trebuchet MS"/>
        <family val="2"/>
      </rPr>
      <t>Carte club</t>
    </r>
    <r>
      <rPr>
        <sz val="12"/>
        <color rgb="FF6A64D0"/>
        <rFont val="Trebuchet MS"/>
        <family val="2"/>
      </rPr>
      <t xml:space="preserve">
</t>
    </r>
    <r>
      <rPr>
        <sz val="11"/>
        <color rgb="FFC00000"/>
        <rFont val="Trebuchet MS"/>
        <family val="2"/>
      </rPr>
      <t>avec assurance FFS, FFH ou ANCEF</t>
    </r>
  </si>
  <si>
    <r>
      <t>Carte neige fond</t>
    </r>
    <r>
      <rPr>
        <sz val="10"/>
        <color rgb="FFC00000"/>
        <rFont val="Trebuchet MS"/>
        <family val="2"/>
      </rPr>
      <t xml:space="preserve"> - (1999 et avant) </t>
    </r>
  </si>
  <si>
    <r>
      <t>Carte neige fond</t>
    </r>
    <r>
      <rPr>
        <i/>
        <sz val="10"/>
        <color rgb="FFC00000"/>
        <rFont val="Trebuchet MS"/>
        <family val="2"/>
      </rPr>
      <t xml:space="preserve"> - (2000 et après)</t>
    </r>
  </si>
  <si>
    <r>
      <t xml:space="preserve">Conjoint  </t>
    </r>
    <r>
      <rPr>
        <sz val="12"/>
        <color rgb="FFC00000"/>
        <rFont val="Trebuchet MS"/>
        <family val="2"/>
      </rPr>
      <t>*</t>
    </r>
  </si>
  <si>
    <r>
      <t xml:space="preserve">Enfants  </t>
    </r>
    <r>
      <rPr>
        <sz val="12"/>
        <color rgb="FFC00000"/>
        <rFont val="Trebuchet MS"/>
        <family val="2"/>
      </rPr>
      <t>*</t>
    </r>
  </si>
  <si>
    <r>
      <t xml:space="preserve">Compétition  </t>
    </r>
    <r>
      <rPr>
        <sz val="10"/>
        <color rgb="FFC00000"/>
        <rFont val="Trebuchet MS"/>
        <family val="2"/>
      </rPr>
      <t>*</t>
    </r>
  </si>
  <si>
    <t>&lt;----- cliquer sur le signe + ou - pour ajouter ou supprimer une 6eme personne</t>
  </si>
  <si>
    <t>&lt;----- cliquer sur le signe + ou - pour ajouter ou supprimer une 5eme personne</t>
  </si>
  <si>
    <t>&lt;----- cliquer sur le signe + ou - pour ajouter ou supprimer une 4eme personne</t>
  </si>
  <si>
    <t>&lt;----- cliquer sur le signe + ou - pour ajouter ou supprimer une 3eme personne</t>
  </si>
  <si>
    <t>Découverte Freestyle Adulte</t>
  </si>
  <si>
    <r>
      <t xml:space="preserve">Descente </t>
    </r>
    <r>
      <rPr>
        <sz val="11"/>
        <color rgb="FFC00000"/>
        <rFont val="Trebuchet MS"/>
        <family val="2"/>
      </rPr>
      <t>de 5 à 16 ans</t>
    </r>
  </si>
  <si>
    <r>
      <t xml:space="preserve">Fond </t>
    </r>
    <r>
      <rPr>
        <sz val="11"/>
        <color rgb="FFC00000"/>
        <rFont val="Trebuchet MS"/>
        <family val="2"/>
      </rPr>
      <t>de 10 à 16 ans</t>
    </r>
  </si>
  <si>
    <r>
      <t xml:space="preserve">Télémark </t>
    </r>
    <r>
      <rPr>
        <sz val="11"/>
        <color rgb="FFC00000"/>
        <rFont val="Trebuchet MS"/>
        <family val="2"/>
      </rPr>
      <t>de 12 à 16 ans</t>
    </r>
  </si>
  <si>
    <r>
      <t xml:space="preserve">Snowboard </t>
    </r>
    <r>
      <rPr>
        <sz val="11"/>
        <color rgb="FFC00000"/>
        <rFont val="Trebuchet MS"/>
        <family val="2"/>
      </rPr>
      <t>de 12 à 16 ans</t>
    </r>
  </si>
  <si>
    <t>FFS - Carte neige
Enfant</t>
  </si>
  <si>
    <t>FFS - Carte neige
Adulte</t>
  </si>
  <si>
    <t>FFS - Licence
Adulte</t>
  </si>
  <si>
    <t>FFS - Licence
Enfant</t>
  </si>
  <si>
    <t>ANCEF
Enfant</t>
  </si>
  <si>
    <t>ANCEF
Adulte</t>
  </si>
  <si>
    <r>
      <t xml:space="preserve">Adulte référent
</t>
    </r>
    <r>
      <rPr>
        <sz val="12"/>
        <color rgb="FFC00000"/>
        <rFont val="Trebuchet MS"/>
        <family val="2"/>
      </rPr>
      <t>(carte club minimum)</t>
    </r>
  </si>
  <si>
    <t>Carte club</t>
  </si>
  <si>
    <t>Ancef</t>
  </si>
  <si>
    <t>FFS</t>
  </si>
  <si>
    <t>FFH</t>
  </si>
  <si>
    <t>Cours</t>
  </si>
  <si>
    <r>
      <t xml:space="preserve">Découverte Freestyle </t>
    </r>
    <r>
      <rPr>
        <sz val="8"/>
        <color rgb="FFC00000"/>
        <rFont val="Trebuchet MS"/>
        <family val="2"/>
      </rPr>
      <t>de 5 à 16 ans</t>
    </r>
  </si>
  <si>
    <t>N° Carte club</t>
  </si>
  <si>
    <r>
      <t xml:space="preserve">Découverte Freestyle </t>
    </r>
    <r>
      <rPr>
        <sz val="8"/>
        <color rgb="FFC00000"/>
        <rFont val="Trebuchet MS"/>
        <family val="2"/>
      </rPr>
      <t>Adulte</t>
    </r>
  </si>
  <si>
    <r>
      <t xml:space="preserve">Snowboard </t>
    </r>
    <r>
      <rPr>
        <sz val="12"/>
        <color rgb="FFC00000"/>
        <rFont val="Trebuchet MS"/>
        <family val="2"/>
      </rPr>
      <t>Adulte</t>
    </r>
  </si>
  <si>
    <r>
      <t xml:space="preserve">Télémark </t>
    </r>
    <r>
      <rPr>
        <sz val="12"/>
        <color rgb="FFC00000"/>
        <rFont val="Trebuchet MS"/>
        <family val="2"/>
      </rPr>
      <t>Adulte</t>
    </r>
  </si>
  <si>
    <r>
      <t xml:space="preserve">Fond </t>
    </r>
    <r>
      <rPr>
        <sz val="12"/>
        <color rgb="FFC00000"/>
        <rFont val="Trebuchet MS"/>
        <family val="2"/>
      </rPr>
      <t>Adulte</t>
    </r>
  </si>
  <si>
    <r>
      <t xml:space="preserve">Descente </t>
    </r>
    <r>
      <rPr>
        <sz val="12"/>
        <color rgb="FFC00000"/>
        <rFont val="Trebuchet MS"/>
        <family val="2"/>
      </rPr>
      <t>Adulte</t>
    </r>
  </si>
  <si>
    <t>Licence handisport</t>
  </si>
  <si>
    <r>
      <t xml:space="preserve">Moniteur HANDI </t>
    </r>
    <r>
      <rPr>
        <sz val="10"/>
        <color rgb="FFC00000"/>
        <rFont val="Trebuchet MS"/>
        <family val="2"/>
      </rPr>
      <t>avec Licence FFS</t>
    </r>
  </si>
  <si>
    <t>Droit à l'image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</si>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</sst>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0#&quot; &quot;##&quot; &quot;##&quot; &quot;##&quot; &quot;##"/>
  </numFmts>
  <fonts count="49" x14ac:knownFonts="1">
    <font>
      <sz val="11"/>
      <color theme="1"/>
      <name val="Calibri"/>
      <family val="2"/>
      <scheme val="minor"/>
    </font>
    <font>
      <sz val="15"/>
      <color rgb="FFC00000"/>
      <name val="Trebuchet MS"/>
      <family val="2"/>
    </font>
    <font>
      <sz val="15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C00000"/>
      <name val="Trebuchet MS"/>
      <family val="2"/>
    </font>
    <font>
      <sz val="12"/>
      <color rgb="FFC00000"/>
      <name val="Trebuchet MS"/>
      <family val="2"/>
    </font>
    <font>
      <sz val="11"/>
      <color theme="1"/>
      <name val="Trebuchet MS"/>
      <family val="2"/>
    </font>
    <font>
      <sz val="12"/>
      <color rgb="FF6A64D0"/>
      <name val="Trebuchet MS"/>
      <family val="2"/>
    </font>
    <font>
      <sz val="12"/>
      <color theme="1"/>
      <name val="Trebuchet MS"/>
      <family val="2"/>
    </font>
    <font>
      <sz val="20"/>
      <color rgb="FF6A64D0"/>
      <name val="Trebuchet MS"/>
      <family val="2"/>
    </font>
    <font>
      <sz val="25"/>
      <color theme="1"/>
      <name val="MS Gothic"/>
      <family val="3"/>
    </font>
    <font>
      <sz val="14"/>
      <name val="Trebuchet MS"/>
      <family val="2"/>
    </font>
    <font>
      <sz val="12"/>
      <name val="Trebuchet MS"/>
      <family val="2"/>
    </font>
    <font>
      <b/>
      <sz val="30"/>
      <color theme="1"/>
      <name val="Trebuchet MS"/>
      <family val="2"/>
    </font>
    <font>
      <b/>
      <sz val="12"/>
      <color theme="1"/>
      <name val="Trebuchet MS"/>
      <family val="2"/>
    </font>
    <font>
      <b/>
      <sz val="30"/>
      <name val="Trebuchet MS"/>
      <family val="2"/>
    </font>
    <font>
      <sz val="10"/>
      <color theme="1"/>
      <name val="Trebuchet MS"/>
      <family val="2"/>
    </font>
    <font>
      <sz val="11"/>
      <color rgb="FFC00000"/>
      <name val="Trebuchet MS"/>
      <family val="2"/>
    </font>
    <font>
      <u/>
      <sz val="11"/>
      <color theme="10"/>
      <name val="Calibri"/>
      <family val="2"/>
      <scheme val="minor"/>
    </font>
    <font>
      <sz val="15"/>
      <color theme="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9"/>
      <color rgb="FFC00000"/>
      <name val="Trebuchet MS"/>
      <family val="2"/>
    </font>
    <font>
      <b/>
      <sz val="30"/>
      <color rgb="FFFEF027"/>
      <name val="Trebuchet MS"/>
      <family val="2"/>
    </font>
    <font>
      <sz val="15"/>
      <color rgb="FF238AC0"/>
      <name val="Trebuchet MS"/>
      <family val="2"/>
    </font>
    <font>
      <sz val="16"/>
      <color rgb="FF238AC0"/>
      <name val="Trebuchet MS"/>
      <family val="2"/>
    </font>
    <font>
      <sz val="8"/>
      <color rgb="FFC00000"/>
      <name val="Trebuchet MS"/>
      <family val="2"/>
    </font>
    <font>
      <b/>
      <sz val="15"/>
      <color theme="4"/>
      <name val="Trebuchet MS"/>
      <family val="2"/>
    </font>
    <font>
      <b/>
      <sz val="20"/>
      <color rgb="FF238AC0"/>
      <name val="Trebuchet MS"/>
      <family val="2"/>
    </font>
    <font>
      <b/>
      <sz val="11"/>
      <color rgb="FFC00000"/>
      <name val="Trebuchet MS"/>
      <family val="2"/>
    </font>
    <font>
      <sz val="9"/>
      <color indexed="81"/>
      <name val="Trebuchet MS"/>
      <family val="2"/>
    </font>
    <font>
      <b/>
      <sz val="15"/>
      <color indexed="10"/>
      <name val="Trebuchet MS"/>
      <family val="2"/>
    </font>
    <font>
      <b/>
      <sz val="12"/>
      <color indexed="60"/>
      <name val="Trebuchet MS"/>
      <family val="2"/>
    </font>
    <font>
      <b/>
      <sz val="14"/>
      <color indexed="60"/>
      <name val="Trebuchet MS"/>
      <family val="2"/>
    </font>
    <font>
      <sz val="14"/>
      <color indexed="60"/>
      <name val="Tahoma"/>
      <family val="2"/>
    </font>
    <font>
      <sz val="12"/>
      <color rgb="FF009CDE"/>
      <name val="Trebuchet MS"/>
      <family val="2"/>
    </font>
    <font>
      <u/>
      <sz val="12"/>
      <color rgb="FF009CDE"/>
      <name val="Trebuchet MS"/>
      <family val="2"/>
    </font>
    <font>
      <sz val="10"/>
      <color rgb="FF009CDE"/>
      <name val="Trebuchet MS"/>
      <family val="2"/>
    </font>
    <font>
      <i/>
      <sz val="10"/>
      <color rgb="FFC00000"/>
      <name val="Trebuchet MS"/>
      <family val="2"/>
    </font>
    <font>
      <sz val="10"/>
      <color rgb="FFC00000"/>
      <name val="Trebuchet MS"/>
      <family val="2"/>
    </font>
    <font>
      <sz val="16"/>
      <name val="Trebuchet MS"/>
      <family val="2"/>
    </font>
    <font>
      <sz val="11"/>
      <color rgb="FF009CDE"/>
      <name val="Trebuchet MS"/>
      <family val="2"/>
    </font>
    <font>
      <b/>
      <sz val="25"/>
      <name val="Trebuchet MS"/>
      <family val="2"/>
    </font>
    <font>
      <b/>
      <sz val="15"/>
      <color indexed="16"/>
      <name val="Trebuchet MS"/>
      <family val="2"/>
    </font>
    <font>
      <sz val="8"/>
      <name val="Trebuchet MS"/>
      <family val="2"/>
    </font>
    <font>
      <b/>
      <sz val="10"/>
      <color indexed="60"/>
      <name val="Trebuchet MS"/>
      <family val="2"/>
    </font>
    <font>
      <b/>
      <sz val="15"/>
      <color rgb="FFC00000"/>
      <name val="Trebuchet MS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1CFF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FFF2CC"/>
        <bgColor indexed="64"/>
      </patternFill>
    </fill>
    <fill>
      <patternFill patternType="darkGray">
        <fgColor rgb="FFD1CFF1"/>
        <bgColor auto="1"/>
      </patternFill>
    </fill>
    <fill>
      <patternFill patternType="darkGray">
        <fgColor rgb="FFFFC000"/>
        <bgColor theme="0"/>
      </patternFill>
    </fill>
    <fill>
      <patternFill patternType="mediumGray">
        <fgColor rgb="FFBDD7EE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009CDE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6A64D0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rgb="FF009CDE"/>
      </left>
      <right style="thick">
        <color rgb="FF009CDE"/>
      </right>
      <top style="thick">
        <color rgb="FF009CDE"/>
      </top>
      <bottom style="thick">
        <color rgb="FF009CDE"/>
      </bottom>
      <diagonal/>
    </border>
    <border>
      <left style="thick">
        <color rgb="FF009CDE"/>
      </left>
      <right style="thin">
        <color auto="1"/>
      </right>
      <top style="thick">
        <color rgb="FF009CDE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009CDE"/>
      </top>
      <bottom style="thin">
        <color auto="1"/>
      </bottom>
      <diagonal/>
    </border>
    <border>
      <left style="thin">
        <color auto="1"/>
      </left>
      <right style="thick">
        <color rgb="FF009CDE"/>
      </right>
      <top style="thick">
        <color rgb="FF009CDE"/>
      </top>
      <bottom style="thin">
        <color auto="1"/>
      </bottom>
      <diagonal/>
    </border>
    <border>
      <left style="thick">
        <color rgb="FF009CDE"/>
      </left>
      <right style="thin">
        <color auto="1"/>
      </right>
      <top style="thin">
        <color auto="1"/>
      </top>
      <bottom style="thick">
        <color rgb="FF009CD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9CDE"/>
      </bottom>
      <diagonal/>
    </border>
    <border>
      <left style="thin">
        <color auto="1"/>
      </left>
      <right style="thick">
        <color rgb="FF009CDE"/>
      </right>
      <top style="thin">
        <color auto="1"/>
      </top>
      <bottom style="thick">
        <color rgb="FF009CDE"/>
      </bottom>
      <diagonal/>
    </border>
    <border>
      <left style="thick">
        <color rgb="FF009CDE"/>
      </left>
      <right style="thin">
        <color auto="1"/>
      </right>
      <top style="thick">
        <color rgb="FF009CDE"/>
      </top>
      <bottom style="thick">
        <color rgb="FF009CDE"/>
      </bottom>
      <diagonal/>
    </border>
    <border>
      <left style="thin">
        <color auto="1"/>
      </left>
      <right style="thin">
        <color auto="1"/>
      </right>
      <top style="thick">
        <color rgb="FF009CDE"/>
      </top>
      <bottom style="thick">
        <color rgb="FF009CDE"/>
      </bottom>
      <diagonal/>
    </border>
    <border>
      <left style="thin">
        <color auto="1"/>
      </left>
      <right style="thick">
        <color rgb="FF009CDE"/>
      </right>
      <top style="thick">
        <color rgb="FF009CDE"/>
      </top>
      <bottom style="thick">
        <color rgb="FF009CDE"/>
      </bottom>
      <diagonal/>
    </border>
    <border>
      <left style="thick">
        <color rgb="FF009CDE"/>
      </left>
      <right style="thick">
        <color rgb="FF009CDE"/>
      </right>
      <top style="thick">
        <color auto="1"/>
      </top>
      <bottom style="thick">
        <color rgb="FF009CDE"/>
      </bottom>
      <diagonal/>
    </border>
    <border>
      <left style="thick">
        <color rgb="FF009CDE"/>
      </left>
      <right style="thick">
        <color rgb="FF009CDE"/>
      </right>
      <top style="thick">
        <color rgb="FF009CDE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rgb="FF238AC0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rgb="FF009CDE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rgb="FF009CDE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9CDE"/>
      </right>
      <top style="thin">
        <color auto="1"/>
      </top>
      <bottom style="thick">
        <color auto="1"/>
      </bottom>
      <diagonal/>
    </border>
    <border>
      <left style="thick">
        <color rgb="FF009CDE"/>
      </left>
      <right style="thick">
        <color rgb="FF009CDE"/>
      </right>
      <top style="thick">
        <color rgb="FF009CDE"/>
      </top>
      <bottom/>
      <diagonal/>
    </border>
    <border>
      <left style="thick">
        <color rgb="FF009CDE"/>
      </left>
      <right style="thick">
        <color auto="1"/>
      </right>
      <top style="thick">
        <color rgb="FF009CDE"/>
      </top>
      <bottom/>
      <diagonal/>
    </border>
    <border>
      <left style="thick">
        <color rgb="FF009CDE"/>
      </left>
      <right style="thick">
        <color rgb="FF009CDE"/>
      </right>
      <top/>
      <bottom style="thick">
        <color rgb="FF009CDE"/>
      </bottom>
      <diagonal/>
    </border>
    <border>
      <left style="thick">
        <color rgb="FF009CDE"/>
      </left>
      <right style="thick">
        <color auto="1"/>
      </right>
      <top/>
      <bottom style="thick">
        <color rgb="FF009CDE"/>
      </bottom>
      <diagonal/>
    </border>
    <border>
      <left style="thin">
        <color auto="1"/>
      </left>
      <right style="thick">
        <color rgb="FF009CDE"/>
      </right>
      <top style="thick">
        <color auto="1"/>
      </top>
      <bottom/>
      <diagonal/>
    </border>
    <border>
      <left style="thick">
        <color rgb="FF009CDE"/>
      </left>
      <right style="thick">
        <color rgb="FF009CDE"/>
      </right>
      <top style="thick">
        <color auto="1"/>
      </top>
      <bottom/>
      <diagonal/>
    </border>
    <border>
      <left style="thin">
        <color auto="1"/>
      </left>
      <right style="thick">
        <color rgb="FF009CDE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ck">
        <color rgb="FFC00000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ck">
        <color rgb="FFC00000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 style="thick">
        <color rgb="FFC00000"/>
      </diagonal>
    </border>
    <border diagonalUp="1" diagonalDown="1">
      <left/>
      <right/>
      <top style="thin">
        <color indexed="64"/>
      </top>
      <bottom style="thin">
        <color indexed="64"/>
      </bottom>
      <diagonal style="thick">
        <color rgb="FFC00000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ck">
        <color rgb="FFC00000"/>
      </diagonal>
    </border>
    <border diagonalUp="1" diagonalDown="1">
      <left style="thin">
        <color indexed="64"/>
      </left>
      <right style="thick">
        <color rgb="FF009CDE"/>
      </right>
      <top style="thin">
        <color indexed="64"/>
      </top>
      <bottom style="thin">
        <color auto="1"/>
      </bottom>
      <diagonal style="thick">
        <color rgb="FFC00000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ck">
        <color rgb="FFC00000"/>
      </diagonal>
    </border>
    <border diagonalUp="1" diagonalDown="1">
      <left style="thin">
        <color indexed="64"/>
      </left>
      <right/>
      <top style="thin">
        <color indexed="64"/>
      </top>
      <bottom/>
      <diagonal style="thick">
        <color rgb="FFC00000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ck">
        <color rgb="FFC00000"/>
      </diagonal>
    </border>
    <border diagonalUp="1" diagonalDown="1">
      <left style="thin">
        <color indexed="64"/>
      </left>
      <right/>
      <top/>
      <bottom style="thin">
        <color indexed="64"/>
      </bottom>
      <diagonal style="thick">
        <color rgb="FFC00000"/>
      </diagonal>
    </border>
    <border diagonalUp="1" diagonalDown="1">
      <left style="thin">
        <color auto="1"/>
      </left>
      <right style="thick">
        <color rgb="FF009CDE"/>
      </right>
      <top style="thick">
        <color auto="1"/>
      </top>
      <bottom style="thin">
        <color auto="1"/>
      </bottom>
      <diagonal style="thick">
        <color rgb="FFC00000"/>
      </diagonal>
    </border>
    <border diagonalUp="1" diagonalDown="1">
      <left style="thin">
        <color auto="1"/>
      </left>
      <right style="thick">
        <color rgb="FF009CDE"/>
      </right>
      <top style="thin">
        <color auto="1"/>
      </top>
      <bottom style="thick">
        <color auto="1"/>
      </bottom>
      <diagonal style="thick">
        <color rgb="FFC00000"/>
      </diagonal>
    </border>
    <border>
      <left style="thick">
        <color rgb="FF009CDE"/>
      </left>
      <right style="thick">
        <color rgb="FF009CDE"/>
      </right>
      <top/>
      <bottom/>
      <diagonal/>
    </border>
    <border>
      <left style="thick">
        <color rgb="FF009CDE"/>
      </left>
      <right style="thick">
        <color rgb="FF009CDE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rgb="FF009CDE"/>
      </bottom>
      <diagonal/>
    </border>
    <border>
      <left/>
      <right style="thin">
        <color indexed="64"/>
      </right>
      <top/>
      <bottom style="thick">
        <color rgb="FF009CDE"/>
      </bottom>
      <diagonal/>
    </border>
    <border>
      <left style="thick">
        <color rgb="FF009CDE"/>
      </left>
      <right/>
      <top style="thick">
        <color rgb="FF009CDE"/>
      </top>
      <bottom style="thick">
        <color rgb="FF009CDE"/>
      </bottom>
      <diagonal/>
    </border>
    <border>
      <left/>
      <right style="thick">
        <color rgb="FF009CDE"/>
      </right>
      <top style="thick">
        <color rgb="FF009CDE"/>
      </top>
      <bottom style="thick">
        <color rgb="FF009CDE"/>
      </bottom>
      <diagonal/>
    </border>
    <border>
      <left/>
      <right/>
      <top style="thin">
        <color auto="1"/>
      </top>
      <bottom style="thick">
        <color rgb="FF009CDE"/>
      </bottom>
      <diagonal/>
    </border>
    <border>
      <left/>
      <right style="thick">
        <color rgb="FF009CDE"/>
      </right>
      <top style="thin">
        <color indexed="64"/>
      </top>
      <bottom style="thin">
        <color indexed="64"/>
      </bottom>
      <diagonal/>
    </border>
    <border>
      <left style="thick">
        <color rgb="FF009CDE"/>
      </left>
      <right/>
      <top style="thick">
        <color rgb="FF009CDE"/>
      </top>
      <bottom/>
      <diagonal/>
    </border>
    <border>
      <left/>
      <right/>
      <top style="thick">
        <color rgb="FF009CDE"/>
      </top>
      <bottom/>
      <diagonal/>
    </border>
    <border>
      <left/>
      <right style="thick">
        <color rgb="FF009CDE"/>
      </right>
      <top style="thick">
        <color rgb="FF009CDE"/>
      </top>
      <bottom/>
      <diagonal/>
    </border>
    <border>
      <left style="thick">
        <color rgb="FF009CDE"/>
      </left>
      <right/>
      <top/>
      <bottom style="thick">
        <color rgb="FF009CDE"/>
      </bottom>
      <diagonal/>
    </border>
    <border>
      <left/>
      <right/>
      <top/>
      <bottom style="thick">
        <color rgb="FF009CDE"/>
      </bottom>
      <diagonal/>
    </border>
    <border>
      <left/>
      <right style="thick">
        <color rgb="FF009CDE"/>
      </right>
      <top/>
      <bottom style="thick">
        <color rgb="FF009CDE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36">
    <xf numFmtId="0" fontId="0" fillId="0" borderId="0" xfId="0"/>
    <xf numFmtId="0" fontId="7" fillId="0" borderId="0" xfId="0" applyFont="1"/>
    <xf numFmtId="0" fontId="7" fillId="3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/>
    <xf numFmtId="164" fontId="6" fillId="5" borderId="1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164" fontId="6" fillId="4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right"/>
    </xf>
    <xf numFmtId="0" fontId="9" fillId="7" borderId="0" xfId="0" applyFont="1" applyFill="1"/>
    <xf numFmtId="0" fontId="9" fillId="8" borderId="0" xfId="0" applyFont="1" applyFill="1"/>
    <xf numFmtId="164" fontId="9" fillId="0" borderId="0" xfId="0" applyNumberFormat="1" applyFont="1" applyAlignment="1"/>
    <xf numFmtId="164" fontId="6" fillId="10" borderId="32" xfId="0" applyNumberFormat="1" applyFont="1" applyFill="1" applyBorder="1" applyAlignment="1" applyProtection="1">
      <alignment horizontal="center" vertical="center"/>
    </xf>
    <xf numFmtId="164" fontId="6" fillId="5" borderId="3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/>
    <xf numFmtId="14" fontId="7" fillId="0" borderId="0" xfId="0" applyNumberFormat="1" applyFont="1" applyAlignment="1">
      <alignment horizontal="center" vertical="center"/>
    </xf>
    <xf numFmtId="14" fontId="7" fillId="0" borderId="0" xfId="0" applyNumberFormat="1" applyFont="1"/>
    <xf numFmtId="164" fontId="6" fillId="14" borderId="1" xfId="0" applyNumberFormat="1" applyFont="1" applyFill="1" applyBorder="1" applyAlignment="1" applyProtection="1">
      <alignment horizontal="center" vertical="center"/>
    </xf>
    <xf numFmtId="0" fontId="43" fillId="12" borderId="4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64" fontId="6" fillId="10" borderId="65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/>
    <xf numFmtId="164" fontId="6" fillId="5" borderId="83" xfId="0" applyNumberFormat="1" applyFont="1" applyFill="1" applyBorder="1" applyAlignment="1" applyProtection="1">
      <alignment horizontal="center" vertical="center"/>
    </xf>
    <xf numFmtId="164" fontId="6" fillId="5" borderId="78" xfId="0" applyNumberFormat="1" applyFont="1" applyFill="1" applyBorder="1" applyAlignment="1" applyProtection="1">
      <alignment horizontal="center" vertical="center"/>
    </xf>
    <xf numFmtId="164" fontId="6" fillId="5" borderId="84" xfId="0" applyNumberFormat="1" applyFont="1" applyFill="1" applyBorder="1" applyAlignment="1" applyProtection="1">
      <alignment horizontal="center" vertical="center"/>
    </xf>
    <xf numFmtId="0" fontId="7" fillId="11" borderId="48" xfId="0" applyFont="1" applyFill="1" applyBorder="1" applyAlignment="1"/>
    <xf numFmtId="0" fontId="9" fillId="0" borderId="0" xfId="0" applyFont="1" applyBorder="1"/>
    <xf numFmtId="0" fontId="9" fillId="0" borderId="7" xfId="0" applyFont="1" applyBorder="1"/>
    <xf numFmtId="0" fontId="7" fillId="11" borderId="58" xfId="0" applyFont="1" applyFill="1" applyBorder="1" applyAlignment="1" applyProtection="1">
      <alignment horizontal="center" vertical="center"/>
      <protection locked="0"/>
    </xf>
    <xf numFmtId="0" fontId="7" fillId="11" borderId="48" xfId="0" applyFont="1" applyFill="1" applyBorder="1" applyAlignment="1" applyProtection="1">
      <alignment horizontal="center" vertical="center"/>
      <protection locked="0"/>
    </xf>
    <xf numFmtId="0" fontId="7" fillId="11" borderId="59" xfId="0" applyFont="1" applyFill="1" applyBorder="1" applyAlignment="1" applyProtection="1">
      <alignment horizontal="center" vertical="center"/>
      <protection locked="0"/>
    </xf>
    <xf numFmtId="0" fontId="7" fillId="7" borderId="48" xfId="0" applyFont="1" applyFill="1" applyBorder="1" applyAlignment="1">
      <alignment horizontal="center" vertical="center"/>
    </xf>
    <xf numFmtId="0" fontId="9" fillId="11" borderId="58" xfId="0" applyFont="1" applyFill="1" applyBorder="1" applyAlignment="1" applyProtection="1">
      <alignment horizontal="center" vertical="center"/>
      <protection locked="0"/>
    </xf>
    <xf numFmtId="0" fontId="9" fillId="11" borderId="48" xfId="0" applyFont="1" applyFill="1" applyBorder="1" applyAlignment="1" applyProtection="1">
      <alignment horizontal="center" vertical="center"/>
      <protection locked="0"/>
    </xf>
    <xf numFmtId="0" fontId="9" fillId="11" borderId="59" xfId="0" applyFont="1" applyFill="1" applyBorder="1" applyAlignment="1" applyProtection="1">
      <alignment horizontal="center" vertical="center"/>
      <protection locked="0"/>
    </xf>
    <xf numFmtId="0" fontId="9" fillId="14" borderId="48" xfId="0" applyFont="1" applyFill="1" applyBorder="1" applyAlignment="1" applyProtection="1">
      <alignment horizontal="center" vertical="center"/>
    </xf>
    <xf numFmtId="0" fontId="9" fillId="7" borderId="4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14" borderId="48" xfId="0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vertical="center"/>
    </xf>
    <xf numFmtId="0" fontId="21" fillId="2" borderId="85" xfId="0" applyFont="1" applyFill="1" applyBorder="1" applyAlignment="1"/>
    <xf numFmtId="0" fontId="21" fillId="11" borderId="48" xfId="0" applyFont="1" applyFill="1" applyBorder="1" applyAlignment="1" applyProtection="1">
      <protection locked="0"/>
    </xf>
    <xf numFmtId="164" fontId="6" fillId="15" borderId="70" xfId="0" applyNumberFormat="1" applyFont="1" applyFill="1" applyBorder="1" applyAlignment="1" applyProtection="1">
      <alignment horizontal="center" vertical="center"/>
    </xf>
    <xf numFmtId="164" fontId="6" fillId="15" borderId="78" xfId="0" applyNumberFormat="1" applyFont="1" applyFill="1" applyBorder="1" applyAlignment="1" applyProtection="1">
      <alignment horizontal="center" vertical="center"/>
    </xf>
    <xf numFmtId="164" fontId="6" fillId="15" borderId="72" xfId="0" applyNumberFormat="1" applyFont="1" applyFill="1" applyBorder="1" applyAlignment="1" applyProtection="1">
      <alignment horizontal="center" vertical="center"/>
    </xf>
    <xf numFmtId="164" fontId="6" fillId="15" borderId="74" xfId="0" applyNumberFormat="1" applyFont="1" applyFill="1" applyBorder="1" applyAlignment="1" applyProtection="1">
      <alignment horizontal="center" vertical="center"/>
    </xf>
    <xf numFmtId="164" fontId="6" fillId="15" borderId="64" xfId="0" applyNumberFormat="1" applyFont="1" applyFill="1" applyBorder="1" applyAlignment="1" applyProtection="1">
      <alignment horizontal="center" vertical="center"/>
    </xf>
    <xf numFmtId="164" fontId="6" fillId="15" borderId="65" xfId="0" applyNumberFormat="1" applyFont="1" applyFill="1" applyBorder="1" applyAlignment="1" applyProtection="1">
      <alignment horizontal="center" vertical="center"/>
    </xf>
    <xf numFmtId="0" fontId="9" fillId="15" borderId="48" xfId="0" applyFont="1" applyFill="1" applyBorder="1" applyAlignment="1">
      <alignment horizontal="center" vertical="center"/>
    </xf>
    <xf numFmtId="164" fontId="6" fillId="15" borderId="63" xfId="0" applyNumberFormat="1" applyFont="1" applyFill="1" applyBorder="1" applyAlignment="1" applyProtection="1">
      <alignment horizontal="center" vertical="center"/>
    </xf>
    <xf numFmtId="164" fontId="6" fillId="15" borderId="1" xfId="0" applyNumberFormat="1" applyFont="1" applyFill="1" applyBorder="1" applyAlignment="1" applyProtection="1">
      <alignment horizontal="center" vertical="center"/>
    </xf>
    <xf numFmtId="0" fontId="7" fillId="18" borderId="16" xfId="0" applyFont="1" applyFill="1" applyBorder="1"/>
    <xf numFmtId="0" fontId="7" fillId="18" borderId="0" xfId="0" applyFont="1" applyFill="1" applyBorder="1"/>
    <xf numFmtId="0" fontId="7" fillId="18" borderId="21" xfId="0" applyFont="1" applyFill="1" applyBorder="1"/>
    <xf numFmtId="164" fontId="6" fillId="5" borderId="42" xfId="0" applyNumberFormat="1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9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92" xfId="0" applyFont="1" applyFill="1" applyBorder="1" applyAlignment="1">
      <alignment horizontal="center" vertical="center"/>
    </xf>
    <xf numFmtId="0" fontId="21" fillId="11" borderId="93" xfId="0" applyFont="1" applyFill="1" applyBorder="1" applyAlignment="1" applyProtection="1">
      <alignment horizontal="center"/>
      <protection locked="0"/>
    </xf>
    <xf numFmtId="0" fontId="21" fillId="11" borderId="94" xfId="0" applyFont="1" applyFill="1" applyBorder="1" applyAlignment="1" applyProtection="1">
      <alignment horizontal="center"/>
      <protection locked="0"/>
    </xf>
    <xf numFmtId="0" fontId="21" fillId="11" borderId="95" xfId="0" applyFont="1" applyFill="1" applyBorder="1" applyAlignment="1" applyProtection="1">
      <alignment horizontal="center"/>
      <protection locked="0"/>
    </xf>
    <xf numFmtId="0" fontId="21" fillId="11" borderId="96" xfId="0" applyFont="1" applyFill="1" applyBorder="1" applyAlignment="1" applyProtection="1">
      <alignment horizontal="center"/>
      <protection locked="0"/>
    </xf>
    <xf numFmtId="0" fontId="21" fillId="11" borderId="97" xfId="0" applyFont="1" applyFill="1" applyBorder="1" applyAlignment="1" applyProtection="1">
      <alignment horizontal="center"/>
      <protection locked="0"/>
    </xf>
    <xf numFmtId="0" fontId="21" fillId="11" borderId="98" xfId="0" applyFont="1" applyFill="1" applyBorder="1" applyAlignment="1" applyProtection="1">
      <alignment horizontal="center"/>
      <protection locked="0"/>
    </xf>
    <xf numFmtId="0" fontId="13" fillId="15" borderId="42" xfId="0" applyFont="1" applyFill="1" applyBorder="1" applyAlignment="1" applyProtection="1">
      <alignment horizontal="right" vertical="center"/>
    </xf>
    <xf numFmtId="0" fontId="13" fillId="15" borderId="46" xfId="0" applyFont="1" applyFill="1" applyBorder="1" applyAlignment="1" applyProtection="1">
      <alignment horizontal="right" vertical="center"/>
    </xf>
    <xf numFmtId="0" fontId="13" fillId="15" borderId="47" xfId="0" applyFont="1" applyFill="1" applyBorder="1" applyAlignment="1" applyProtection="1">
      <alignment horizontal="right" vertical="center"/>
    </xf>
    <xf numFmtId="0" fontId="7" fillId="12" borderId="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165" fontId="44" fillId="11" borderId="66" xfId="0" applyNumberFormat="1" applyFont="1" applyFill="1" applyBorder="1" applyAlignment="1" applyProtection="1">
      <alignment horizontal="center" vertical="center"/>
      <protection locked="0"/>
    </xf>
    <xf numFmtId="165" fontId="44" fillId="11" borderId="68" xfId="0" applyNumberFormat="1" applyFont="1" applyFill="1" applyBorder="1" applyAlignment="1" applyProtection="1">
      <alignment horizontal="center" vertical="center"/>
      <protection locked="0"/>
    </xf>
    <xf numFmtId="0" fontId="5" fillId="13" borderId="67" xfId="0" applyFont="1" applyFill="1" applyBorder="1" applyAlignment="1" applyProtection="1">
      <alignment horizontal="center" vertical="center" textRotation="59"/>
      <protection locked="0"/>
    </xf>
    <xf numFmtId="0" fontId="5" fillId="13" borderId="69" xfId="0" applyFont="1" applyFill="1" applyBorder="1" applyAlignment="1" applyProtection="1">
      <alignment horizontal="center" vertical="center" textRotation="59"/>
      <protection locked="0"/>
    </xf>
    <xf numFmtId="0" fontId="17" fillId="2" borderId="60" xfId="0" applyFont="1" applyFill="1" applyBorder="1" applyAlignment="1" applyProtection="1">
      <alignment horizontal="center" vertical="top" textRotation="90"/>
    </xf>
    <xf numFmtId="0" fontId="17" fillId="2" borderId="12" xfId="0" applyFont="1" applyFill="1" applyBorder="1" applyAlignment="1" applyProtection="1">
      <alignment horizontal="center" vertical="top" textRotation="90"/>
    </xf>
    <xf numFmtId="0" fontId="17" fillId="2" borderId="13" xfId="0" applyFont="1" applyFill="1" applyBorder="1" applyAlignment="1" applyProtection="1">
      <alignment horizontal="center" vertical="top" textRotation="90"/>
    </xf>
    <xf numFmtId="0" fontId="17" fillId="2" borderId="61" xfId="0" applyFont="1" applyFill="1" applyBorder="1" applyAlignment="1" applyProtection="1">
      <alignment horizontal="center" vertical="center" textRotation="90" wrapText="1"/>
    </xf>
    <xf numFmtId="0" fontId="17" fillId="2" borderId="61" xfId="0" applyFont="1" applyFill="1" applyBorder="1" applyAlignment="1" applyProtection="1">
      <alignment horizontal="center" vertical="center" textRotation="90"/>
    </xf>
    <xf numFmtId="0" fontId="17" fillId="2" borderId="62" xfId="0" applyFont="1" applyFill="1" applyBorder="1" applyAlignment="1" applyProtection="1">
      <alignment horizontal="center" vertical="center" textRotation="90"/>
    </xf>
    <xf numFmtId="165" fontId="44" fillId="11" borderId="67" xfId="0" applyNumberFormat="1" applyFont="1" applyFill="1" applyBorder="1" applyAlignment="1" applyProtection="1">
      <alignment horizontal="center" vertical="center"/>
      <protection locked="0"/>
    </xf>
    <xf numFmtId="165" fontId="44" fillId="11" borderId="69" xfId="0" applyNumberFormat="1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top" textRotation="90"/>
    </xf>
    <xf numFmtId="0" fontId="9" fillId="2" borderId="7" xfId="0" applyFont="1" applyFill="1" applyBorder="1" applyAlignment="1" applyProtection="1">
      <alignment horizontal="center" vertical="top" textRotation="90"/>
    </xf>
    <xf numFmtId="0" fontId="26" fillId="11" borderId="55" xfId="0" applyFont="1" applyFill="1" applyBorder="1" applyAlignment="1" applyProtection="1">
      <alignment horizontal="left" vertical="center"/>
      <protection locked="0"/>
    </xf>
    <xf numFmtId="0" fontId="26" fillId="11" borderId="56" xfId="0" applyFont="1" applyFill="1" applyBorder="1" applyAlignment="1" applyProtection="1">
      <alignment horizontal="left" vertical="center"/>
      <protection locked="0"/>
    </xf>
    <xf numFmtId="0" fontId="26" fillId="11" borderId="57" xfId="0" applyFont="1" applyFill="1" applyBorder="1" applyAlignment="1" applyProtection="1">
      <alignment horizontal="left" vertical="center"/>
      <protection locked="0"/>
    </xf>
    <xf numFmtId="0" fontId="13" fillId="17" borderId="4" xfId="0" applyFont="1" applyFill="1" applyBorder="1" applyAlignment="1" applyProtection="1">
      <alignment horizontal="center" vertical="center"/>
    </xf>
    <xf numFmtId="164" fontId="6" fillId="17" borderId="5" xfId="0" applyNumberFormat="1" applyFont="1" applyFill="1" applyBorder="1" applyAlignment="1" applyProtection="1">
      <alignment horizontal="center" vertical="center"/>
    </xf>
    <xf numFmtId="164" fontId="6" fillId="17" borderId="9" xfId="0" applyNumberFormat="1" applyFont="1" applyFill="1" applyBorder="1" applyAlignment="1" applyProtection="1">
      <alignment horizontal="center" vertical="center"/>
    </xf>
    <xf numFmtId="0" fontId="7" fillId="11" borderId="66" xfId="0" applyFont="1" applyFill="1" applyBorder="1" applyAlignment="1" applyProtection="1">
      <alignment horizontal="center" vertical="center"/>
      <protection locked="0"/>
    </xf>
    <xf numFmtId="0" fontId="7" fillId="11" borderId="68" xfId="0" applyFont="1" applyFill="1" applyBorder="1" applyAlignment="1" applyProtection="1">
      <alignment horizontal="center" vertical="center"/>
      <protection locked="0"/>
    </xf>
    <xf numFmtId="0" fontId="13" fillId="17" borderId="26" xfId="0" applyFont="1" applyFill="1" applyBorder="1" applyAlignment="1" applyProtection="1">
      <alignment horizontal="center" vertical="center"/>
    </xf>
    <xf numFmtId="164" fontId="6" fillId="17" borderId="32" xfId="0" applyNumberFormat="1" applyFont="1" applyFill="1" applyBorder="1" applyAlignment="1" applyProtection="1">
      <alignment horizontal="center" vertical="center"/>
    </xf>
    <xf numFmtId="164" fontId="6" fillId="17" borderId="1" xfId="0" applyNumberFormat="1" applyFont="1" applyFill="1" applyBorder="1" applyAlignment="1" applyProtection="1">
      <alignment horizontal="center" vertical="center"/>
    </xf>
    <xf numFmtId="0" fontId="7" fillId="11" borderId="71" xfId="0" applyFont="1" applyFill="1" applyBorder="1" applyAlignment="1" applyProtection="1">
      <alignment horizontal="center" vertical="center"/>
      <protection locked="0"/>
    </xf>
    <xf numFmtId="164" fontId="2" fillId="17" borderId="37" xfId="0" applyNumberFormat="1" applyFont="1" applyFill="1" applyBorder="1" applyAlignment="1">
      <alignment horizontal="right" vertical="center" textRotation="90"/>
    </xf>
    <xf numFmtId="0" fontId="2" fillId="17" borderId="39" xfId="0" applyFont="1" applyFill="1" applyBorder="1" applyAlignment="1">
      <alignment horizontal="right" vertical="center" textRotation="90"/>
    </xf>
    <xf numFmtId="0" fontId="2" fillId="17" borderId="43" xfId="0" applyFont="1" applyFill="1" applyBorder="1" applyAlignment="1">
      <alignment horizontal="right" vertical="center" textRotation="90"/>
    </xf>
    <xf numFmtId="164" fontId="6" fillId="16" borderId="32" xfId="0" applyNumberFormat="1" applyFont="1" applyFill="1" applyBorder="1" applyAlignment="1" applyProtection="1">
      <alignment horizontal="center" vertical="center"/>
    </xf>
    <xf numFmtId="164" fontId="6" fillId="16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11" borderId="85" xfId="0" applyFont="1" applyFill="1" applyBorder="1" applyAlignment="1" applyProtection="1">
      <alignment horizontal="center" vertical="center"/>
      <protection locked="0"/>
    </xf>
    <xf numFmtId="0" fontId="7" fillId="11" borderId="86" xfId="0" applyFont="1" applyFill="1" applyBorder="1" applyAlignment="1" applyProtection="1">
      <alignment horizontal="center" vertical="center"/>
      <protection locked="0"/>
    </xf>
    <xf numFmtId="164" fontId="2" fillId="16" borderId="37" xfId="0" applyNumberFormat="1" applyFont="1" applyFill="1" applyBorder="1" applyAlignment="1">
      <alignment horizontal="right" vertical="center" textRotation="90"/>
    </xf>
    <xf numFmtId="0" fontId="2" fillId="16" borderId="39" xfId="0" applyFont="1" applyFill="1" applyBorder="1" applyAlignment="1">
      <alignment horizontal="right" vertical="center" textRotation="90"/>
    </xf>
    <xf numFmtId="0" fontId="2" fillId="16" borderId="43" xfId="0" applyFont="1" applyFill="1" applyBorder="1" applyAlignment="1">
      <alignment horizontal="right" vertical="center" textRotation="90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14" fontId="30" fillId="11" borderId="49" xfId="0" applyNumberFormat="1" applyFont="1" applyFill="1" applyBorder="1" applyAlignment="1" applyProtection="1">
      <alignment horizontal="center" vertical="center"/>
      <protection locked="0"/>
    </xf>
    <xf numFmtId="0" fontId="30" fillId="11" borderId="50" xfId="0" applyFont="1" applyFill="1" applyBorder="1" applyAlignment="1" applyProtection="1">
      <alignment horizontal="center" vertical="center"/>
      <protection locked="0"/>
    </xf>
    <xf numFmtId="0" fontId="30" fillId="11" borderId="51" xfId="0" applyFont="1" applyFill="1" applyBorder="1" applyAlignment="1" applyProtection="1">
      <alignment horizontal="center" vertical="center"/>
      <protection locked="0"/>
    </xf>
    <xf numFmtId="0" fontId="30" fillId="11" borderId="52" xfId="0" applyFont="1" applyFill="1" applyBorder="1" applyAlignment="1" applyProtection="1">
      <alignment horizontal="center" vertical="center"/>
      <protection locked="0"/>
    </xf>
    <xf numFmtId="0" fontId="30" fillId="11" borderId="53" xfId="0" applyFont="1" applyFill="1" applyBorder="1" applyAlignment="1" applyProtection="1">
      <alignment horizontal="center" vertical="center"/>
      <protection locked="0"/>
    </xf>
    <xf numFmtId="0" fontId="30" fillId="11" borderId="54" xfId="0" applyFont="1" applyFill="1" applyBorder="1" applyAlignment="1" applyProtection="1">
      <alignment horizontal="center" vertical="center"/>
      <protection locked="0"/>
    </xf>
    <xf numFmtId="164" fontId="9" fillId="18" borderId="12" xfId="0" applyNumberFormat="1" applyFont="1" applyFill="1" applyBorder="1" applyAlignment="1">
      <alignment horizontal="center"/>
    </xf>
    <xf numFmtId="0" fontId="9" fillId="18" borderId="12" xfId="0" applyFont="1" applyFill="1" applyBorder="1" applyAlignment="1">
      <alignment horizontal="center"/>
    </xf>
    <xf numFmtId="164" fontId="9" fillId="18" borderId="12" xfId="0" applyNumberFormat="1" applyFont="1" applyFill="1" applyBorder="1" applyAlignment="1">
      <alignment horizontal="center" vertical="center"/>
    </xf>
    <xf numFmtId="164" fontId="9" fillId="18" borderId="7" xfId="0" applyNumberFormat="1" applyFont="1" applyFill="1" applyBorder="1" applyAlignment="1">
      <alignment horizontal="center" vertical="center"/>
    </xf>
    <xf numFmtId="164" fontId="9" fillId="18" borderId="11" xfId="0" applyNumberFormat="1" applyFont="1" applyFill="1" applyBorder="1" applyAlignment="1">
      <alignment horizontal="center"/>
    </xf>
    <xf numFmtId="0" fontId="9" fillId="18" borderId="11" xfId="0" applyFont="1" applyFill="1" applyBorder="1" applyAlignment="1">
      <alignment horizontal="center"/>
    </xf>
    <xf numFmtId="164" fontId="9" fillId="18" borderId="11" xfId="0" applyNumberFormat="1" applyFont="1" applyFill="1" applyBorder="1" applyAlignment="1">
      <alignment horizontal="center" vertical="center"/>
    </xf>
    <xf numFmtId="164" fontId="9" fillId="18" borderId="5" xfId="0" applyNumberFormat="1" applyFont="1" applyFill="1" applyBorder="1" applyAlignment="1">
      <alignment horizontal="center" vertical="center"/>
    </xf>
    <xf numFmtId="164" fontId="14" fillId="18" borderId="7" xfId="0" applyNumberFormat="1" applyFont="1" applyFill="1" applyBorder="1" applyAlignment="1">
      <alignment horizontal="center" vertical="center"/>
    </xf>
    <xf numFmtId="164" fontId="14" fillId="18" borderId="0" xfId="0" applyNumberFormat="1" applyFont="1" applyFill="1" applyBorder="1" applyAlignment="1">
      <alignment horizontal="center" vertical="center"/>
    </xf>
    <xf numFmtId="164" fontId="14" fillId="18" borderId="39" xfId="0" applyNumberFormat="1" applyFont="1" applyFill="1" applyBorder="1" applyAlignment="1">
      <alignment horizontal="center" vertical="center"/>
    </xf>
    <xf numFmtId="164" fontId="14" fillId="18" borderId="23" xfId="0" applyNumberFormat="1" applyFont="1" applyFill="1" applyBorder="1" applyAlignment="1">
      <alignment horizontal="center" vertical="center"/>
    </xf>
    <xf numFmtId="164" fontId="14" fillId="18" borderId="21" xfId="0" applyNumberFormat="1" applyFont="1" applyFill="1" applyBorder="1" applyAlignment="1">
      <alignment horizontal="center" vertical="center"/>
    </xf>
    <xf numFmtId="164" fontId="14" fillId="18" borderId="43" xfId="0" applyNumberFormat="1" applyFont="1" applyFill="1" applyBorder="1" applyAlignment="1">
      <alignment horizontal="center" vertical="center"/>
    </xf>
    <xf numFmtId="0" fontId="9" fillId="18" borderId="18" xfId="0" applyFont="1" applyFill="1" applyBorder="1" applyAlignment="1">
      <alignment horizontal="center" vertical="top" wrapText="1"/>
    </xf>
    <xf numFmtId="0" fontId="7" fillId="18" borderId="16" xfId="0" applyFont="1" applyFill="1" applyBorder="1" applyAlignment="1">
      <alignment horizontal="center" vertical="top"/>
    </xf>
    <xf numFmtId="0" fontId="7" fillId="18" borderId="37" xfId="0" applyFont="1" applyFill="1" applyBorder="1" applyAlignment="1">
      <alignment horizontal="center" vertical="top"/>
    </xf>
    <xf numFmtId="0" fontId="7" fillId="18" borderId="7" xfId="0" applyFont="1" applyFill="1" applyBorder="1" applyAlignment="1">
      <alignment horizontal="center" vertical="top"/>
    </xf>
    <xf numFmtId="0" fontId="7" fillId="18" borderId="0" xfId="0" applyFont="1" applyFill="1" applyBorder="1" applyAlignment="1">
      <alignment horizontal="center" vertical="top"/>
    </xf>
    <xf numFmtId="0" fontId="7" fillId="18" borderId="39" xfId="0" applyFont="1" applyFill="1" applyBorder="1" applyAlignment="1">
      <alignment horizontal="center" vertical="top"/>
    </xf>
    <xf numFmtId="0" fontId="17" fillId="18" borderId="26" xfId="0" applyFont="1" applyFill="1" applyBorder="1" applyAlignment="1">
      <alignment horizontal="center"/>
    </xf>
    <xf numFmtId="0" fontId="17" fillId="18" borderId="24" xfId="0" applyFont="1" applyFill="1" applyBorder="1" applyAlignment="1">
      <alignment horizontal="center" vertical="center"/>
    </xf>
    <xf numFmtId="0" fontId="17" fillId="18" borderId="25" xfId="0" applyFont="1" applyFill="1" applyBorder="1" applyAlignment="1">
      <alignment horizontal="center" vertical="center"/>
    </xf>
    <xf numFmtId="0" fontId="17" fillId="18" borderId="27" xfId="0" applyFont="1" applyFill="1" applyBorder="1" applyAlignment="1">
      <alignment horizontal="center" vertical="center"/>
    </xf>
    <xf numFmtId="0" fontId="17" fillId="18" borderId="13" xfId="0" applyFont="1" applyFill="1" applyBorder="1" applyAlignment="1">
      <alignment horizontal="center" vertical="center"/>
    </xf>
    <xf numFmtId="164" fontId="16" fillId="18" borderId="19" xfId="0" applyNumberFormat="1" applyFont="1" applyFill="1" applyBorder="1" applyAlignment="1">
      <alignment horizontal="center" vertical="center"/>
    </xf>
    <xf numFmtId="164" fontId="16" fillId="18" borderId="0" xfId="0" applyNumberFormat="1" applyFont="1" applyFill="1" applyBorder="1" applyAlignment="1">
      <alignment horizontal="center" vertical="center"/>
    </xf>
    <xf numFmtId="164" fontId="16" fillId="18" borderId="8" xfId="0" applyNumberFormat="1" applyFont="1" applyFill="1" applyBorder="1" applyAlignment="1">
      <alignment horizontal="center" vertical="center"/>
    </xf>
    <xf numFmtId="164" fontId="16" fillId="18" borderId="20" xfId="0" applyNumberFormat="1" applyFont="1" applyFill="1" applyBorder="1" applyAlignment="1">
      <alignment horizontal="center" vertical="center"/>
    </xf>
    <xf numFmtId="164" fontId="16" fillId="18" borderId="21" xfId="0" applyNumberFormat="1" applyFont="1" applyFill="1" applyBorder="1" applyAlignment="1">
      <alignment horizontal="center" vertical="center"/>
    </xf>
    <xf numFmtId="164" fontId="16" fillId="18" borderId="22" xfId="0" applyNumberFormat="1" applyFont="1" applyFill="1" applyBorder="1" applyAlignment="1">
      <alignment horizontal="center" vertical="center"/>
    </xf>
    <xf numFmtId="0" fontId="13" fillId="18" borderId="15" xfId="0" applyFont="1" applyFill="1" applyBorder="1" applyAlignment="1">
      <alignment horizontal="center" vertical="top" wrapText="1"/>
    </xf>
    <xf numFmtId="0" fontId="13" fillId="18" borderId="16" xfId="0" applyFont="1" applyFill="1" applyBorder="1" applyAlignment="1">
      <alignment horizontal="center" vertical="top"/>
    </xf>
    <xf numFmtId="0" fontId="13" fillId="18" borderId="17" xfId="0" applyFont="1" applyFill="1" applyBorder="1" applyAlignment="1">
      <alignment horizontal="center" vertical="top"/>
    </xf>
    <xf numFmtId="0" fontId="13" fillId="18" borderId="19" xfId="0" applyFont="1" applyFill="1" applyBorder="1" applyAlignment="1">
      <alignment horizontal="center" vertical="top"/>
    </xf>
    <xf numFmtId="0" fontId="13" fillId="18" borderId="0" xfId="0" applyFont="1" applyFill="1" applyBorder="1" applyAlignment="1">
      <alignment horizontal="center" vertical="top"/>
    </xf>
    <xf numFmtId="0" fontId="13" fillId="18" borderId="8" xfId="0" applyFont="1" applyFill="1" applyBorder="1" applyAlignment="1">
      <alignment horizontal="center" vertical="top"/>
    </xf>
    <xf numFmtId="164" fontId="14" fillId="18" borderId="8" xfId="0" applyNumberFormat="1" applyFont="1" applyFill="1" applyBorder="1" applyAlignment="1">
      <alignment horizontal="center" vertical="center"/>
    </xf>
    <xf numFmtId="164" fontId="14" fillId="18" borderId="22" xfId="0" applyNumberFormat="1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top" wrapText="1"/>
    </xf>
    <xf numFmtId="0" fontId="7" fillId="18" borderId="17" xfId="0" applyFont="1" applyFill="1" applyBorder="1" applyAlignment="1">
      <alignment horizontal="center" vertical="top"/>
    </xf>
    <xf numFmtId="0" fontId="7" fillId="18" borderId="8" xfId="0" applyFont="1" applyFill="1" applyBorder="1" applyAlignment="1">
      <alignment horizontal="center" vertical="top"/>
    </xf>
    <xf numFmtId="164" fontId="21" fillId="18" borderId="25" xfId="0" applyNumberFormat="1" applyFont="1" applyFill="1" applyBorder="1" applyAlignment="1">
      <alignment horizontal="center"/>
    </xf>
    <xf numFmtId="0" fontId="21" fillId="18" borderId="25" xfId="0" applyFont="1" applyFill="1" applyBorder="1" applyAlignment="1">
      <alignment horizontal="center"/>
    </xf>
    <xf numFmtId="164" fontId="21" fillId="18" borderId="17" xfId="0" applyNumberFormat="1" applyFont="1" applyFill="1" applyBorder="1" applyAlignment="1">
      <alignment horizontal="center"/>
    </xf>
    <xf numFmtId="0" fontId="17" fillId="18" borderId="32" xfId="0" applyFont="1" applyFill="1" applyBorder="1" applyAlignment="1">
      <alignment horizontal="center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16" borderId="41" xfId="0" applyFont="1" applyFill="1" applyBorder="1" applyAlignment="1" applyProtection="1">
      <alignment horizontal="center" vertical="center" wrapText="1"/>
    </xf>
    <xf numFmtId="164" fontId="6" fillId="16" borderId="42" xfId="0" applyNumberFormat="1" applyFont="1" applyFill="1" applyBorder="1" applyAlignment="1" applyProtection="1">
      <alignment horizontal="center" vertical="center"/>
    </xf>
    <xf numFmtId="0" fontId="13" fillId="17" borderId="4" xfId="0" applyFont="1" applyFill="1" applyBorder="1" applyAlignment="1" applyProtection="1">
      <alignment horizontal="center" vertical="center" wrapText="1"/>
    </xf>
    <xf numFmtId="0" fontId="13" fillId="17" borderId="41" xfId="0" applyFont="1" applyFill="1" applyBorder="1" applyAlignment="1" applyProtection="1">
      <alignment horizontal="center" vertical="center" wrapText="1"/>
    </xf>
    <xf numFmtId="164" fontId="6" fillId="17" borderId="42" xfId="0" applyNumberFormat="1" applyFont="1" applyFill="1" applyBorder="1" applyAlignment="1" applyProtection="1">
      <alignment horizontal="center" vertical="center"/>
    </xf>
    <xf numFmtId="0" fontId="23" fillId="13" borderId="0" xfId="0" applyFont="1" applyFill="1" applyAlignment="1">
      <alignment horizontal="center" wrapText="1"/>
    </xf>
    <xf numFmtId="0" fontId="23" fillId="13" borderId="0" xfId="0" applyFont="1" applyFill="1" applyAlignment="1">
      <alignment horizontal="center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15" fillId="2" borderId="13" xfId="0" applyFont="1" applyFill="1" applyBorder="1" applyAlignment="1" applyProtection="1">
      <alignment horizontal="center" vertical="center" textRotation="90" wrapText="1"/>
    </xf>
    <xf numFmtId="0" fontId="15" fillId="2" borderId="4" xfId="0" applyFont="1" applyFill="1" applyBorder="1" applyAlignment="1" applyProtection="1">
      <alignment horizontal="center" vertical="center" textRotation="90" wrapText="1"/>
    </xf>
    <xf numFmtId="0" fontId="37" fillId="2" borderId="13" xfId="0" applyFont="1" applyFill="1" applyBorder="1" applyAlignment="1" applyProtection="1">
      <alignment horizontal="center" vertical="center"/>
    </xf>
    <xf numFmtId="0" fontId="38" fillId="2" borderId="13" xfId="1" applyFont="1" applyFill="1" applyBorder="1" applyAlignment="1" applyProtection="1">
      <alignment horizontal="center" vertical="center"/>
    </xf>
    <xf numFmtId="0" fontId="37" fillId="2" borderId="4" xfId="0" applyFont="1" applyFill="1" applyBorder="1" applyAlignment="1" applyProtection="1">
      <alignment horizontal="center" vertical="center"/>
    </xf>
    <xf numFmtId="0" fontId="38" fillId="2" borderId="4" xfId="1" applyFont="1" applyFill="1" applyBorder="1" applyAlignment="1" applyProtection="1">
      <alignment horizontal="center" vertical="center"/>
    </xf>
    <xf numFmtId="0" fontId="25" fillId="19" borderId="0" xfId="0" applyFont="1" applyFill="1" applyAlignment="1" applyProtection="1">
      <alignment horizontal="center" vertical="center"/>
    </xf>
    <xf numFmtId="0" fontId="19" fillId="11" borderId="55" xfId="1" applyFill="1" applyBorder="1" applyAlignment="1" applyProtection="1">
      <alignment horizontal="left" vertical="center"/>
      <protection locked="0"/>
    </xf>
    <xf numFmtId="0" fontId="48" fillId="2" borderId="5" xfId="0" applyFont="1" applyFill="1" applyBorder="1" applyAlignment="1">
      <alignment horizontal="center" vertical="center" textRotation="90" wrapText="1"/>
    </xf>
    <xf numFmtId="0" fontId="48" fillId="2" borderId="6" xfId="0" applyFont="1" applyFill="1" applyBorder="1" applyAlignment="1">
      <alignment horizontal="center" vertical="center" textRotation="90" wrapText="1"/>
    </xf>
    <xf numFmtId="0" fontId="48" fillId="2" borderId="7" xfId="0" applyFont="1" applyFill="1" applyBorder="1" applyAlignment="1">
      <alignment horizontal="center" vertical="center" textRotation="90" wrapText="1"/>
    </xf>
    <xf numFmtId="0" fontId="48" fillId="2" borderId="8" xfId="0" applyFont="1" applyFill="1" applyBorder="1" applyAlignment="1">
      <alignment horizontal="center" vertical="center" textRotation="90" wrapText="1"/>
    </xf>
    <xf numFmtId="0" fontId="48" fillId="2" borderId="87" xfId="0" applyFont="1" applyFill="1" applyBorder="1" applyAlignment="1">
      <alignment horizontal="center" vertical="center" textRotation="90" wrapText="1"/>
    </xf>
    <xf numFmtId="0" fontId="48" fillId="2" borderId="88" xfId="0" applyFont="1" applyFill="1" applyBorder="1" applyAlignment="1">
      <alignment horizontal="center" vertical="center" textRotation="90" wrapText="1"/>
    </xf>
    <xf numFmtId="164" fontId="2" fillId="10" borderId="37" xfId="0" applyNumberFormat="1" applyFont="1" applyFill="1" applyBorder="1" applyAlignment="1">
      <alignment horizontal="right" vertical="center" textRotation="90"/>
    </xf>
    <xf numFmtId="0" fontId="2" fillId="10" borderId="39" xfId="0" applyFont="1" applyFill="1" applyBorder="1" applyAlignment="1">
      <alignment horizontal="right" vertical="center" textRotation="90"/>
    </xf>
    <xf numFmtId="0" fontId="2" fillId="10" borderId="43" xfId="0" applyFont="1" applyFill="1" applyBorder="1" applyAlignment="1">
      <alignment horizontal="right" vertical="center" textRotation="90"/>
    </xf>
    <xf numFmtId="0" fontId="13" fillId="15" borderId="1" xfId="0" applyFont="1" applyFill="1" applyBorder="1" applyAlignment="1" applyProtection="1">
      <alignment horizontal="right" vertical="center"/>
    </xf>
    <xf numFmtId="0" fontId="13" fillId="15" borderId="2" xfId="0" applyFont="1" applyFill="1" applyBorder="1" applyAlignment="1" applyProtection="1">
      <alignment horizontal="right" vertical="center"/>
    </xf>
    <xf numFmtId="0" fontId="13" fillId="15" borderId="3" xfId="0" applyFont="1" applyFill="1" applyBorder="1" applyAlignment="1" applyProtection="1">
      <alignment horizontal="right" vertical="center"/>
    </xf>
    <xf numFmtId="0" fontId="9" fillId="16" borderId="15" xfId="0" applyFont="1" applyFill="1" applyBorder="1" applyAlignment="1">
      <alignment horizontal="center" vertical="center" textRotation="90" wrapText="1"/>
    </xf>
    <xf numFmtId="0" fontId="9" fillId="16" borderId="17" xfId="0" applyFont="1" applyFill="1" applyBorder="1" applyAlignment="1">
      <alignment horizontal="center" vertical="center" textRotation="90" wrapText="1"/>
    </xf>
    <xf numFmtId="0" fontId="9" fillId="16" borderId="19" xfId="0" applyFont="1" applyFill="1" applyBorder="1" applyAlignment="1">
      <alignment horizontal="center" vertical="center" textRotation="90" wrapText="1"/>
    </xf>
    <xf numFmtId="0" fontId="9" fillId="16" borderId="8" xfId="0" applyFont="1" applyFill="1" applyBorder="1" applyAlignment="1">
      <alignment horizontal="center" vertical="center" textRotation="90" wrapText="1"/>
    </xf>
    <xf numFmtId="0" fontId="9" fillId="16" borderId="20" xfId="0" applyFont="1" applyFill="1" applyBorder="1" applyAlignment="1">
      <alignment horizontal="center" vertical="center" textRotation="90" wrapText="1"/>
    </xf>
    <xf numFmtId="0" fontId="9" fillId="16" borderId="22" xfId="0" applyFont="1" applyFill="1" applyBorder="1" applyAlignment="1">
      <alignment horizontal="center" vertical="center" textRotation="90" wrapText="1"/>
    </xf>
    <xf numFmtId="0" fontId="8" fillId="16" borderId="26" xfId="0" applyFont="1" applyFill="1" applyBorder="1" applyAlignment="1" applyProtection="1">
      <alignment horizontal="center" vertical="center" wrapText="1"/>
    </xf>
    <xf numFmtId="0" fontId="8" fillId="16" borderId="26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/>
    </xf>
    <xf numFmtId="0" fontId="9" fillId="17" borderId="36" xfId="0" applyFont="1" applyFill="1" applyBorder="1" applyAlignment="1">
      <alignment horizontal="center" vertical="center" textRotation="90" wrapText="1"/>
    </xf>
    <xf numFmtId="0" fontId="9" fillId="17" borderId="26" xfId="0" applyFont="1" applyFill="1" applyBorder="1" applyAlignment="1">
      <alignment horizontal="center" vertical="center" textRotation="90" wrapText="1"/>
    </xf>
    <xf numFmtId="0" fontId="9" fillId="17" borderId="38" xfId="0" applyFont="1" applyFill="1" applyBorder="1" applyAlignment="1">
      <alignment horizontal="center" vertical="center" textRotation="90" wrapText="1"/>
    </xf>
    <xf numFmtId="0" fontId="9" fillId="17" borderId="4" xfId="0" applyFont="1" applyFill="1" applyBorder="1" applyAlignment="1">
      <alignment horizontal="center" vertical="center" textRotation="90" wrapText="1"/>
    </xf>
    <xf numFmtId="0" fontId="9" fillId="17" borderId="40" xfId="0" applyFont="1" applyFill="1" applyBorder="1" applyAlignment="1">
      <alignment horizontal="center" vertical="center" textRotation="90" wrapText="1"/>
    </xf>
    <xf numFmtId="0" fontId="9" fillId="17" borderId="41" xfId="0" applyFont="1" applyFill="1" applyBorder="1" applyAlignment="1">
      <alignment horizontal="center" vertical="center" textRotation="90" wrapText="1"/>
    </xf>
    <xf numFmtId="164" fontId="22" fillId="10" borderId="0" xfId="0" applyNumberFormat="1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164" fontId="22" fillId="13" borderId="0" xfId="0" applyNumberFormat="1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164" fontId="22" fillId="9" borderId="0" xfId="0" applyNumberFormat="1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164" fontId="22" fillId="6" borderId="0" xfId="0" applyNumberFormat="1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29" fillId="11" borderId="89" xfId="0" applyFont="1" applyFill="1" applyBorder="1" applyAlignment="1" applyProtection="1">
      <alignment horizontal="center" vertical="center"/>
      <protection locked="0"/>
    </xf>
    <xf numFmtId="0" fontId="29" fillId="11" borderId="90" xfId="0" applyFont="1" applyFill="1" applyBorder="1" applyAlignment="1" applyProtection="1">
      <alignment horizontal="center" vertical="center"/>
      <protection locked="0"/>
    </xf>
    <xf numFmtId="164" fontId="15" fillId="7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164" fontId="20" fillId="7" borderId="37" xfId="0" applyNumberFormat="1" applyFont="1" applyFill="1" applyBorder="1" applyAlignment="1">
      <alignment horizontal="right" vertical="center" textRotation="90"/>
    </xf>
    <xf numFmtId="0" fontId="20" fillId="7" borderId="39" xfId="0" applyFont="1" applyFill="1" applyBorder="1" applyAlignment="1">
      <alignment horizontal="right" vertical="center" textRotation="90"/>
    </xf>
    <xf numFmtId="0" fontId="20" fillId="7" borderId="43" xfId="0" applyFont="1" applyFill="1" applyBorder="1" applyAlignment="1">
      <alignment horizontal="right" vertical="center" textRotation="90"/>
    </xf>
    <xf numFmtId="0" fontId="13" fillId="5" borderId="4" xfId="0" applyFont="1" applyFill="1" applyBorder="1" applyAlignment="1" applyProtection="1">
      <alignment horizontal="right"/>
    </xf>
    <xf numFmtId="0" fontId="9" fillId="5" borderId="15" xfId="0" applyFont="1" applyFill="1" applyBorder="1" applyAlignment="1">
      <alignment horizontal="center" vertical="center" textRotation="90" wrapText="1"/>
    </xf>
    <xf numFmtId="0" fontId="9" fillId="5" borderId="17" xfId="0" applyFont="1" applyFill="1" applyBorder="1" applyAlignment="1">
      <alignment horizontal="center" vertical="center" textRotation="90"/>
    </xf>
    <xf numFmtId="0" fontId="9" fillId="5" borderId="19" xfId="0" applyFont="1" applyFill="1" applyBorder="1" applyAlignment="1">
      <alignment horizontal="center" vertical="center" textRotation="90"/>
    </xf>
    <xf numFmtId="0" fontId="9" fillId="5" borderId="8" xfId="0" applyFont="1" applyFill="1" applyBorder="1" applyAlignment="1">
      <alignment horizontal="center" vertical="center" textRotation="90"/>
    </xf>
    <xf numFmtId="0" fontId="9" fillId="5" borderId="20" xfId="0" applyFont="1" applyFill="1" applyBorder="1" applyAlignment="1">
      <alignment horizontal="center" vertical="center" textRotation="90"/>
    </xf>
    <xf numFmtId="0" fontId="9" fillId="5" borderId="22" xfId="0" applyFont="1" applyFill="1" applyBorder="1" applyAlignment="1">
      <alignment horizontal="center" vertical="center" textRotation="90"/>
    </xf>
    <xf numFmtId="0" fontId="13" fillId="5" borderId="26" xfId="0" applyFont="1" applyFill="1" applyBorder="1" applyAlignment="1" applyProtection="1">
      <alignment horizontal="right"/>
    </xf>
    <xf numFmtId="14" fontId="26" fillId="11" borderId="55" xfId="0" applyNumberFormat="1" applyFont="1" applyFill="1" applyBorder="1" applyAlignment="1" applyProtection="1">
      <alignment horizontal="center" vertical="center"/>
      <protection locked="0"/>
    </xf>
    <xf numFmtId="14" fontId="26" fillId="11" borderId="56" xfId="0" applyNumberFormat="1" applyFont="1" applyFill="1" applyBorder="1" applyAlignment="1" applyProtection="1">
      <alignment horizontal="center" vertical="center"/>
      <protection locked="0"/>
    </xf>
    <xf numFmtId="14" fontId="26" fillId="11" borderId="57" xfId="0" applyNumberFormat="1" applyFont="1" applyFill="1" applyBorder="1" applyAlignment="1" applyProtection="1">
      <alignment horizontal="center" vertical="center"/>
      <protection locked="0"/>
    </xf>
    <xf numFmtId="0" fontId="46" fillId="5" borderId="4" xfId="0" applyFont="1" applyFill="1" applyBorder="1" applyAlignment="1" applyProtection="1">
      <alignment horizontal="right"/>
    </xf>
    <xf numFmtId="0" fontId="46" fillId="5" borderId="41" xfId="0" applyFont="1" applyFill="1" applyBorder="1" applyAlignment="1" applyProtection="1">
      <alignment horizontal="right"/>
    </xf>
    <xf numFmtId="164" fontId="15" fillId="4" borderId="0" xfId="0" applyNumberFormat="1" applyFont="1" applyFill="1" applyAlignment="1">
      <alignment horizontal="center" vertical="center"/>
    </xf>
    <xf numFmtId="0" fontId="9" fillId="18" borderId="29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0" fontId="9" fillId="18" borderId="30" xfId="0" applyFont="1" applyFill="1" applyBorder="1" applyAlignment="1">
      <alignment horizontal="center" vertical="center"/>
    </xf>
    <xf numFmtId="0" fontId="9" fillId="18" borderId="31" xfId="0" applyFont="1" applyFill="1" applyBorder="1" applyAlignment="1">
      <alignment horizontal="center" vertical="center"/>
    </xf>
    <xf numFmtId="164" fontId="15" fillId="6" borderId="0" xfId="0" applyNumberFormat="1" applyFont="1" applyFill="1" applyAlignment="1">
      <alignment horizontal="center" vertical="center" textRotation="90"/>
    </xf>
    <xf numFmtId="0" fontId="9" fillId="10" borderId="15" xfId="0" applyFont="1" applyFill="1" applyBorder="1" applyAlignment="1">
      <alignment horizontal="center" vertical="center" textRotation="90" wrapText="1"/>
    </xf>
    <xf numFmtId="0" fontId="9" fillId="10" borderId="17" xfId="0" applyFont="1" applyFill="1" applyBorder="1" applyAlignment="1">
      <alignment horizontal="center" vertical="center" textRotation="90" wrapText="1"/>
    </xf>
    <xf numFmtId="0" fontId="9" fillId="10" borderId="19" xfId="0" applyFont="1" applyFill="1" applyBorder="1" applyAlignment="1">
      <alignment horizontal="center" vertical="center" textRotation="90" wrapText="1"/>
    </xf>
    <xf numFmtId="0" fontId="9" fillId="10" borderId="8" xfId="0" applyFont="1" applyFill="1" applyBorder="1" applyAlignment="1">
      <alignment horizontal="center" vertical="center" textRotation="90" wrapText="1"/>
    </xf>
    <xf numFmtId="0" fontId="9" fillId="10" borderId="20" xfId="0" applyFont="1" applyFill="1" applyBorder="1" applyAlignment="1">
      <alignment horizontal="center" vertical="center" textRotation="90" wrapText="1"/>
    </xf>
    <xf numFmtId="0" fontId="9" fillId="10" borderId="22" xfId="0" applyFont="1" applyFill="1" applyBorder="1" applyAlignment="1">
      <alignment horizontal="center" vertical="center" textRotation="90" wrapText="1"/>
    </xf>
    <xf numFmtId="0" fontId="26" fillId="11" borderId="55" xfId="0" applyFont="1" applyFill="1" applyBorder="1" applyAlignment="1" applyProtection="1">
      <alignment horizontal="center" vertical="center"/>
      <protection locked="0"/>
    </xf>
    <xf numFmtId="0" fontId="26" fillId="11" borderId="56" xfId="0" applyFont="1" applyFill="1" applyBorder="1" applyAlignment="1" applyProtection="1">
      <alignment horizontal="center" vertical="center"/>
      <protection locked="0"/>
    </xf>
    <xf numFmtId="0" fontId="26" fillId="11" borderId="5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165" fontId="27" fillId="11" borderId="55" xfId="0" applyNumberFormat="1" applyFont="1" applyFill="1" applyBorder="1" applyAlignment="1" applyProtection="1">
      <alignment horizontal="center" vertical="center"/>
      <protection locked="0"/>
    </xf>
    <xf numFmtId="165" fontId="27" fillId="11" borderId="56" xfId="0" applyNumberFormat="1" applyFont="1" applyFill="1" applyBorder="1" applyAlignment="1" applyProtection="1">
      <alignment horizontal="center" vertical="center"/>
      <protection locked="0"/>
    </xf>
    <xf numFmtId="165" fontId="27" fillId="11" borderId="57" xfId="0" applyNumberFormat="1" applyFont="1" applyFill="1" applyBorder="1" applyAlignment="1" applyProtection="1">
      <alignment horizontal="center" vertical="center"/>
      <protection locked="0"/>
    </xf>
    <xf numFmtId="0" fontId="13" fillId="7" borderId="73" xfId="0" applyFont="1" applyFill="1" applyBorder="1" applyAlignment="1" applyProtection="1">
      <alignment horizontal="right"/>
    </xf>
    <xf numFmtId="0" fontId="13" fillId="10" borderId="42" xfId="0" applyFont="1" applyFill="1" applyBorder="1" applyAlignment="1" applyProtection="1">
      <alignment horizontal="right" vertical="center"/>
    </xf>
    <xf numFmtId="0" fontId="13" fillId="10" borderId="46" xfId="0" applyFont="1" applyFill="1" applyBorder="1" applyAlignment="1" applyProtection="1">
      <alignment horizontal="right" vertical="center"/>
    </xf>
    <xf numFmtId="0" fontId="13" fillId="10" borderId="47" xfId="0" applyFont="1" applyFill="1" applyBorder="1" applyAlignment="1" applyProtection="1">
      <alignment horizontal="right" vertical="center"/>
    </xf>
    <xf numFmtId="0" fontId="13" fillId="10" borderId="26" xfId="0" applyFont="1" applyFill="1" applyBorder="1" applyAlignment="1" applyProtection="1">
      <alignment horizontal="right" vertical="center"/>
    </xf>
    <xf numFmtId="0" fontId="13" fillId="14" borderId="4" xfId="0" applyFont="1" applyFill="1" applyBorder="1" applyAlignment="1" applyProtection="1">
      <alignment horizontal="right" vertical="center"/>
    </xf>
    <xf numFmtId="164" fontId="2" fillId="15" borderId="37" xfId="0" applyNumberFormat="1" applyFont="1" applyFill="1" applyBorder="1" applyAlignment="1">
      <alignment horizontal="right" vertical="center" textRotation="90"/>
    </xf>
    <xf numFmtId="164" fontId="2" fillId="15" borderId="39" xfId="0" applyNumberFormat="1" applyFont="1" applyFill="1" applyBorder="1" applyAlignment="1">
      <alignment horizontal="right" vertical="center" textRotation="90"/>
    </xf>
    <xf numFmtId="164" fontId="2" fillId="15" borderId="43" xfId="0" applyNumberFormat="1" applyFont="1" applyFill="1" applyBorder="1" applyAlignment="1">
      <alignment horizontal="right" vertical="center" textRotation="90"/>
    </xf>
    <xf numFmtId="0" fontId="13" fillId="15" borderId="32" xfId="0" applyFont="1" applyFill="1" applyBorder="1" applyAlignment="1" applyProtection="1">
      <alignment horizontal="right" vertical="center"/>
    </xf>
    <xf numFmtId="0" fontId="13" fillId="15" borderId="44" xfId="0" applyFont="1" applyFill="1" applyBorder="1" applyAlignment="1" applyProtection="1">
      <alignment horizontal="right" vertical="center"/>
    </xf>
    <xf numFmtId="0" fontId="13" fillId="15" borderId="45" xfId="0" applyFont="1" applyFill="1" applyBorder="1" applyAlignment="1" applyProtection="1">
      <alignment horizontal="right" vertical="center"/>
    </xf>
    <xf numFmtId="0" fontId="9" fillId="15" borderId="15" xfId="0" applyFont="1" applyFill="1" applyBorder="1" applyAlignment="1">
      <alignment horizontal="center" vertical="center" textRotation="90" wrapText="1"/>
    </xf>
    <xf numFmtId="0" fontId="9" fillId="15" borderId="17" xfId="0" applyFont="1" applyFill="1" applyBorder="1" applyAlignment="1">
      <alignment horizontal="center" vertical="center" textRotation="90"/>
    </xf>
    <xf numFmtId="0" fontId="9" fillId="15" borderId="19" xfId="0" applyFont="1" applyFill="1" applyBorder="1" applyAlignment="1">
      <alignment horizontal="center" vertical="center" textRotation="90"/>
    </xf>
    <xf numFmtId="0" fontId="9" fillId="15" borderId="8" xfId="0" applyFont="1" applyFill="1" applyBorder="1" applyAlignment="1">
      <alignment horizontal="center" vertical="center" textRotation="90"/>
    </xf>
    <xf numFmtId="0" fontId="9" fillId="15" borderId="20" xfId="0" applyFont="1" applyFill="1" applyBorder="1" applyAlignment="1">
      <alignment horizontal="center" vertical="center" textRotation="90"/>
    </xf>
    <xf numFmtId="0" fontId="9" fillId="15" borderId="22" xfId="0" applyFont="1" applyFill="1" applyBorder="1" applyAlignment="1">
      <alignment horizontal="center" vertical="center" textRotation="90"/>
    </xf>
    <xf numFmtId="164" fontId="9" fillId="18" borderId="31" xfId="0" applyNumberFormat="1" applyFont="1" applyFill="1" applyBorder="1" applyAlignment="1">
      <alignment horizontal="center"/>
    </xf>
    <xf numFmtId="0" fontId="9" fillId="18" borderId="31" xfId="0" applyFont="1" applyFill="1" applyBorder="1" applyAlignment="1">
      <alignment horizontal="center"/>
    </xf>
    <xf numFmtId="164" fontId="9" fillId="18" borderId="31" xfId="0" applyNumberFormat="1" applyFont="1" applyFill="1" applyBorder="1" applyAlignment="1">
      <alignment horizontal="center" vertical="center"/>
    </xf>
    <xf numFmtId="164" fontId="9" fillId="18" borderId="23" xfId="0" applyNumberFormat="1" applyFont="1" applyFill="1" applyBorder="1" applyAlignment="1">
      <alignment horizontal="center" vertical="center"/>
    </xf>
    <xf numFmtId="164" fontId="15" fillId="18" borderId="11" xfId="0" applyNumberFormat="1" applyFont="1" applyFill="1" applyBorder="1" applyAlignment="1">
      <alignment horizontal="center"/>
    </xf>
    <xf numFmtId="0" fontId="15" fillId="18" borderId="11" xfId="0" applyFont="1" applyFill="1" applyBorder="1" applyAlignment="1">
      <alignment horizontal="center"/>
    </xf>
    <xf numFmtId="164" fontId="15" fillId="18" borderId="11" xfId="0" applyNumberFormat="1" applyFont="1" applyFill="1" applyBorder="1" applyAlignment="1">
      <alignment horizontal="center" vertical="center"/>
    </xf>
    <xf numFmtId="164" fontId="15" fillId="18" borderId="5" xfId="0" applyNumberFormat="1" applyFont="1" applyFill="1" applyBorder="1" applyAlignment="1">
      <alignment horizontal="center" vertical="center"/>
    </xf>
    <xf numFmtId="0" fontId="9" fillId="18" borderId="28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64" fontId="6" fillId="17" borderId="80" xfId="0" applyNumberFormat="1" applyFont="1" applyFill="1" applyBorder="1" applyAlignment="1" applyProtection="1">
      <alignment horizontal="center" vertical="center"/>
    </xf>
    <xf numFmtId="164" fontId="6" fillId="17" borderId="82" xfId="0" applyNumberFormat="1" applyFont="1" applyFill="1" applyBorder="1" applyAlignment="1" applyProtection="1">
      <alignment horizontal="center" vertical="center"/>
    </xf>
    <xf numFmtId="0" fontId="13" fillId="15" borderId="74" xfId="0" applyFont="1" applyFill="1" applyBorder="1" applyAlignment="1" applyProtection="1">
      <alignment horizontal="right" vertical="center"/>
    </xf>
    <xf numFmtId="0" fontId="13" fillId="15" borderId="76" xfId="0" applyFont="1" applyFill="1" applyBorder="1" applyAlignment="1" applyProtection="1">
      <alignment horizontal="right" vertical="center"/>
    </xf>
    <xf numFmtId="0" fontId="13" fillId="15" borderId="77" xfId="0" applyFont="1" applyFill="1" applyBorder="1" applyAlignment="1" applyProtection="1">
      <alignment horizontal="right" vertical="center"/>
    </xf>
    <xf numFmtId="49" fontId="26" fillId="11" borderId="55" xfId="0" applyNumberFormat="1" applyFont="1" applyFill="1" applyBorder="1" applyAlignment="1" applyProtection="1">
      <alignment horizontal="center" vertical="center"/>
      <protection locked="0"/>
    </xf>
    <xf numFmtId="49" fontId="26" fillId="11" borderId="57" xfId="0" applyNumberFormat="1" applyFont="1" applyFill="1" applyBorder="1" applyAlignment="1" applyProtection="1">
      <alignment horizontal="center" vertical="center"/>
      <protection locked="0"/>
    </xf>
    <xf numFmtId="0" fontId="9" fillId="17" borderId="66" xfId="0" applyFont="1" applyFill="1" applyBorder="1" applyAlignment="1">
      <alignment horizontal="center" vertical="center"/>
    </xf>
    <xf numFmtId="0" fontId="9" fillId="17" borderId="68" xfId="0" applyFont="1" applyFill="1" applyBorder="1" applyAlignment="1">
      <alignment horizontal="center" vertical="center"/>
    </xf>
    <xf numFmtId="0" fontId="42" fillId="18" borderId="33" xfId="0" applyFont="1" applyFill="1" applyBorder="1" applyAlignment="1">
      <alignment horizontal="center" vertical="center" textRotation="90" wrapText="1"/>
    </xf>
    <xf numFmtId="0" fontId="42" fillId="18" borderId="34" xfId="0" applyFont="1" applyFill="1" applyBorder="1" applyAlignment="1">
      <alignment horizontal="center" vertical="center" textRotation="90" wrapText="1"/>
    </xf>
    <xf numFmtId="0" fontId="42" fillId="18" borderId="35" xfId="0" applyFont="1" applyFill="1" applyBorder="1" applyAlignment="1">
      <alignment horizontal="center" vertical="center" textRotation="90" wrapText="1"/>
    </xf>
    <xf numFmtId="0" fontId="9" fillId="16" borderId="16" xfId="0" applyFont="1" applyFill="1" applyBorder="1" applyAlignment="1">
      <alignment horizontal="center" vertical="center" textRotation="90" wrapText="1"/>
    </xf>
    <xf numFmtId="0" fontId="9" fillId="16" borderId="0" xfId="0" applyFont="1" applyFill="1" applyBorder="1" applyAlignment="1">
      <alignment horizontal="center" vertical="center" textRotation="90" wrapText="1"/>
    </xf>
    <xf numFmtId="0" fontId="9" fillId="16" borderId="21" xfId="0" applyFont="1" applyFill="1" applyBorder="1" applyAlignment="1">
      <alignment horizontal="center" vertical="center" textRotation="90" wrapText="1"/>
    </xf>
    <xf numFmtId="0" fontId="9" fillId="17" borderId="45" xfId="0" applyFont="1" applyFill="1" applyBorder="1" applyAlignment="1">
      <alignment horizontal="center" vertical="center" textRotation="90" wrapText="1"/>
    </xf>
    <xf numFmtId="0" fontId="13" fillId="17" borderId="79" xfId="0" applyFont="1" applyFill="1" applyBorder="1" applyAlignment="1" applyProtection="1">
      <alignment horizontal="center" vertical="center"/>
    </xf>
    <xf numFmtId="0" fontId="13" fillId="17" borderId="81" xfId="0" applyFont="1" applyFill="1" applyBorder="1" applyAlignment="1" applyProtection="1">
      <alignment horizontal="center" vertical="center"/>
    </xf>
    <xf numFmtId="0" fontId="9" fillId="11" borderId="71" xfId="0" applyFont="1" applyFill="1" applyBorder="1" applyAlignment="1" applyProtection="1">
      <alignment horizontal="center" vertical="center"/>
      <protection locked="0"/>
    </xf>
    <xf numFmtId="0" fontId="9" fillId="11" borderId="68" xfId="0" applyFont="1" applyFill="1" applyBorder="1" applyAlignment="1" applyProtection="1">
      <alignment horizontal="center" vertical="center"/>
      <protection locked="0"/>
    </xf>
    <xf numFmtId="0" fontId="9" fillId="11" borderId="66" xfId="0" applyFont="1" applyFill="1" applyBorder="1" applyAlignment="1" applyProtection="1">
      <alignment horizontal="center" vertical="center"/>
      <protection locked="0"/>
    </xf>
    <xf numFmtId="0" fontId="9" fillId="11" borderId="85" xfId="0" applyFont="1" applyFill="1" applyBorder="1" applyAlignment="1" applyProtection="1">
      <alignment horizontal="center" vertical="center"/>
      <protection locked="0"/>
    </xf>
    <xf numFmtId="0" fontId="9" fillId="11" borderId="86" xfId="0" applyFont="1" applyFill="1" applyBorder="1" applyAlignment="1" applyProtection="1">
      <alignment horizontal="center" vertical="center"/>
      <protection locked="0"/>
    </xf>
    <xf numFmtId="0" fontId="7" fillId="18" borderId="15" xfId="0" applyFont="1" applyFill="1" applyBorder="1" applyAlignment="1">
      <alignment horizontal="center"/>
    </xf>
    <xf numFmtId="0" fontId="7" fillId="18" borderId="16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0" fontId="7" fillId="18" borderId="0" xfId="0" applyFont="1" applyFill="1" applyBorder="1" applyAlignment="1">
      <alignment horizontal="center"/>
    </xf>
    <xf numFmtId="0" fontId="7" fillId="18" borderId="39" xfId="0" applyFont="1" applyFill="1" applyBorder="1" applyAlignment="1">
      <alignment horizontal="center"/>
    </xf>
    <xf numFmtId="0" fontId="7" fillId="18" borderId="20" xfId="0" applyFont="1" applyFill="1" applyBorder="1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7" fillId="18" borderId="43" xfId="0" applyFont="1" applyFill="1" applyBorder="1" applyAlignment="1">
      <alignment horizontal="center"/>
    </xf>
    <xf numFmtId="164" fontId="22" fillId="18" borderId="6" xfId="0" applyNumberFormat="1" applyFont="1" applyFill="1" applyBorder="1" applyAlignment="1">
      <alignment horizontal="center"/>
    </xf>
    <xf numFmtId="0" fontId="22" fillId="18" borderId="11" xfId="0" applyFont="1" applyFill="1" applyBorder="1" applyAlignment="1">
      <alignment horizontal="center"/>
    </xf>
    <xf numFmtId="164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0" fontId="7" fillId="11" borderId="66" xfId="0" applyFont="1" applyFill="1" applyBorder="1" applyAlignment="1">
      <alignment horizontal="center"/>
    </xf>
    <xf numFmtId="0" fontId="7" fillId="11" borderId="68" xfId="0" applyFont="1" applyFill="1" applyBorder="1" applyAlignment="1">
      <alignment horizontal="center"/>
    </xf>
    <xf numFmtId="0" fontId="7" fillId="11" borderId="85" xfId="0" applyFont="1" applyFill="1" applyBorder="1" applyAlignment="1">
      <alignment horizontal="center"/>
    </xf>
    <xf numFmtId="0" fontId="46" fillId="7" borderId="75" xfId="0" applyFont="1" applyFill="1" applyBorder="1" applyAlignment="1" applyProtection="1">
      <alignment horizontal="right"/>
    </xf>
    <xf numFmtId="0" fontId="26" fillId="11" borderId="55" xfId="0" applyFont="1" applyFill="1" applyBorder="1" applyAlignment="1" applyProtection="1">
      <alignment horizontal="left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B3B3B3"/>
      <color rgb="FFBDD7EE"/>
      <color rgb="FFD1CFF1"/>
      <color rgb="FF009CDE"/>
      <color rgb="FFFFF2CC"/>
      <color rgb="FFFCE4D6"/>
      <color rgb="FFD1FFD1"/>
      <color rgb="FFBDD766"/>
      <color rgb="FFF4B084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414278</xdr:colOff>
      <xdr:row>5</xdr:row>
      <xdr:rowOff>101555</xdr:rowOff>
    </xdr:from>
    <xdr:to>
      <xdr:col>5</xdr:col>
      <xdr:colOff>370157</xdr:colOff>
      <xdr:row>7</xdr:row>
      <xdr:rowOff>114422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978" y="1158830"/>
          <a:ext cx="403554" cy="355767"/>
        </a:xfrm>
        <a:prstGeom prst="rect">
          <a:avLst/>
        </a:prstGeom>
      </xdr:spPr>
    </xdr:pic>
    <xdr:clientData/>
  </xdr:twoCellAnchor>
  <xdr:twoCellAnchor editAs="oneCell">
    <xdr:from>
      <xdr:col>0</xdr:col>
      <xdr:colOff>221813</xdr:colOff>
      <xdr:row>3</xdr:row>
      <xdr:rowOff>103717</xdr:rowOff>
    </xdr:from>
    <xdr:to>
      <xdr:col>1</xdr:col>
      <xdr:colOff>127788</xdr:colOff>
      <xdr:row>5</xdr:row>
      <xdr:rowOff>116583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813" y="818092"/>
          <a:ext cx="353650" cy="355766"/>
        </a:xfrm>
        <a:prstGeom prst="rect">
          <a:avLst/>
        </a:prstGeom>
      </xdr:spPr>
    </xdr:pic>
    <xdr:clientData/>
  </xdr:twoCellAnchor>
  <xdr:twoCellAnchor editAs="oneCell">
    <xdr:from>
      <xdr:col>3</xdr:col>
      <xdr:colOff>402292</xdr:colOff>
      <xdr:row>4</xdr:row>
      <xdr:rowOff>69751</xdr:rowOff>
    </xdr:from>
    <xdr:to>
      <xdr:col>5</xdr:col>
      <xdr:colOff>27330</xdr:colOff>
      <xdr:row>5</xdr:row>
      <xdr:rowOff>111187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317" y="955576"/>
          <a:ext cx="520388" cy="212886"/>
        </a:xfrm>
        <a:prstGeom prst="rect">
          <a:avLst/>
        </a:prstGeom>
      </xdr:spPr>
    </xdr:pic>
    <xdr:clientData/>
  </xdr:twoCellAnchor>
  <xdr:twoCellAnchor editAs="oneCell">
    <xdr:from>
      <xdr:col>0</xdr:col>
      <xdr:colOff>61299</xdr:colOff>
      <xdr:row>5</xdr:row>
      <xdr:rowOff>150843</xdr:rowOff>
    </xdr:from>
    <xdr:to>
      <xdr:col>0</xdr:col>
      <xdr:colOff>421299</xdr:colOff>
      <xdr:row>7</xdr:row>
      <xdr:rowOff>163710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9" y="1208118"/>
          <a:ext cx="360000" cy="3557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5</xdr:col>
      <xdr:colOff>428625</xdr:colOff>
      <xdr:row>4</xdr:row>
      <xdr:rowOff>142544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667000" cy="999794"/>
        </a:xfrm>
        <a:prstGeom prst="rect">
          <a:avLst/>
        </a:prstGeom>
        <a:effectLst>
          <a:glow>
            <a:schemeClr val="accent1"/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handisclizon@g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skiclublizon@gmail.com" TargetMode="External"/><Relationship Id="rId1" Type="http://schemas.openxmlformats.org/officeDocument/2006/relationships/hyperlink" Target="mailto:coursskiclublizon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kiclublizon.net/" TargetMode="External"/><Relationship Id="rId4" Type="http://schemas.openxmlformats.org/officeDocument/2006/relationships/hyperlink" Target="mailto:directionsclizon@gmail.com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BW128"/>
  <sheetViews>
    <sheetView tabSelected="1" topLeftCell="A25" zoomScale="90" zoomScaleNormal="90" workbookViewId="0">
      <selection activeCell="J126" sqref="J126"/>
    </sheetView>
  </sheetViews>
  <sheetFormatPr baseColWidth="10" defaultColWidth="6.7109375" defaultRowHeight="16.5" outlineLevelRow="1" outlineLevelCol="1" x14ac:dyDescent="0.3"/>
  <cols>
    <col min="1" max="1" width="6.7109375" style="1"/>
    <col min="2" max="2" width="6.7109375" style="1" customWidth="1"/>
    <col min="3" max="24" width="6.7109375" style="1"/>
    <col min="25" max="26" width="6.7109375" style="1" customWidth="1"/>
    <col min="27" max="28" width="6.7109375" style="1"/>
    <col min="29" max="29" width="6.7109375" style="1" customWidth="1"/>
    <col min="30" max="33" width="6.7109375" style="1"/>
    <col min="34" max="38" width="6.7109375" style="1" hidden="1" customWidth="1" outlineLevel="1"/>
    <col min="39" max="39" width="6.7109375" style="1" collapsed="1"/>
    <col min="40" max="49" width="6.7109375" style="1" hidden="1" customWidth="1" outlineLevel="1"/>
    <col min="50" max="50" width="6.7109375" style="1" customWidth="1" collapsed="1"/>
    <col min="51" max="53" width="20.7109375" style="16" hidden="1" customWidth="1" outlineLevel="1"/>
    <col min="54" max="54" width="20.7109375" style="1" hidden="1" customWidth="1" outlineLevel="1"/>
    <col min="55" max="55" width="20.7109375" style="1" customWidth="1" collapsed="1"/>
    <col min="56" max="58" width="20.7109375" style="1" customWidth="1"/>
    <col min="59" max="16384" width="6.7109375" style="1"/>
  </cols>
  <sheetData>
    <row r="1" spans="1:56" ht="38.25" customHeight="1" x14ac:dyDescent="0.3">
      <c r="A1" s="177" t="s">
        <v>49</v>
      </c>
      <c r="B1" s="178"/>
      <c r="C1" s="178"/>
      <c r="D1" s="178"/>
      <c r="E1" s="178"/>
      <c r="F1" s="178"/>
      <c r="G1" s="189" t="s">
        <v>18</v>
      </c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 t="s">
        <v>17</v>
      </c>
      <c r="AC1" s="189"/>
      <c r="AD1" s="189"/>
      <c r="AE1" s="189"/>
      <c r="AF1" s="189"/>
      <c r="AN1" s="330" t="s">
        <v>48</v>
      </c>
      <c r="AO1" s="330"/>
      <c r="AP1" s="330"/>
      <c r="AQ1" s="329">
        <v>15</v>
      </c>
      <c r="AR1" s="329"/>
      <c r="AS1" s="9"/>
      <c r="AY1" s="76" t="s">
        <v>56</v>
      </c>
      <c r="AZ1" s="76" t="s">
        <v>58</v>
      </c>
      <c r="BA1" s="76" t="s">
        <v>60</v>
      </c>
    </row>
    <row r="2" spans="1:56" ht="5.0999999999999996" customHeight="1" thickBot="1" x14ac:dyDescent="0.35">
      <c r="A2" s="178"/>
      <c r="B2" s="178"/>
      <c r="C2" s="178"/>
      <c r="D2" s="178"/>
      <c r="E2" s="178"/>
      <c r="F2" s="178"/>
      <c r="AY2" s="76"/>
      <c r="AZ2" s="76"/>
      <c r="BA2" s="76"/>
    </row>
    <row r="3" spans="1:56" ht="14.1" customHeight="1" thickTop="1" x14ac:dyDescent="0.3">
      <c r="A3" s="178"/>
      <c r="B3" s="178"/>
      <c r="C3" s="178"/>
      <c r="D3" s="178"/>
      <c r="E3" s="178"/>
      <c r="F3" s="178"/>
      <c r="G3" s="117" t="s">
        <v>0</v>
      </c>
      <c r="H3" s="117"/>
      <c r="I3" s="117"/>
      <c r="J3" s="118"/>
      <c r="K3" s="119"/>
      <c r="L3" s="120"/>
      <c r="M3" s="120"/>
      <c r="N3" s="120"/>
      <c r="O3" s="121"/>
      <c r="Q3" s="156" t="s">
        <v>51</v>
      </c>
      <c r="R3" s="157"/>
      <c r="S3" s="157"/>
      <c r="T3" s="157"/>
      <c r="U3" s="158"/>
      <c r="V3" s="58"/>
      <c r="W3" s="164" t="s">
        <v>50</v>
      </c>
      <c r="X3" s="140"/>
      <c r="Y3" s="140"/>
      <c r="Z3" s="140"/>
      <c r="AA3" s="165"/>
      <c r="AB3" s="58"/>
      <c r="AC3" s="139" t="s">
        <v>54</v>
      </c>
      <c r="AD3" s="140"/>
      <c r="AE3" s="141"/>
      <c r="AF3" s="304" t="s">
        <v>53</v>
      </c>
      <c r="AY3" s="76"/>
      <c r="AZ3" s="76"/>
      <c r="BA3" s="76"/>
    </row>
    <row r="4" spans="1:56" ht="14.1" customHeight="1" thickBot="1" x14ac:dyDescent="0.35">
      <c r="A4" s="178"/>
      <c r="B4" s="178"/>
      <c r="C4" s="178"/>
      <c r="D4" s="178"/>
      <c r="E4" s="178"/>
      <c r="F4" s="178"/>
      <c r="G4" s="117"/>
      <c r="H4" s="117"/>
      <c r="I4" s="117"/>
      <c r="J4" s="118"/>
      <c r="K4" s="122"/>
      <c r="L4" s="123"/>
      <c r="M4" s="123"/>
      <c r="N4" s="123"/>
      <c r="O4" s="124"/>
      <c r="Q4" s="159"/>
      <c r="R4" s="160"/>
      <c r="S4" s="160"/>
      <c r="T4" s="160"/>
      <c r="U4" s="161"/>
      <c r="V4" s="59"/>
      <c r="W4" s="142"/>
      <c r="X4" s="143"/>
      <c r="Y4" s="143"/>
      <c r="Z4" s="143"/>
      <c r="AA4" s="166"/>
      <c r="AB4" s="59"/>
      <c r="AC4" s="142"/>
      <c r="AD4" s="143"/>
      <c r="AE4" s="144"/>
      <c r="AF4" s="305"/>
      <c r="AY4" s="23" t="s">
        <v>57</v>
      </c>
      <c r="AZ4" s="23">
        <v>1</v>
      </c>
      <c r="BA4" s="23" t="s">
        <v>61</v>
      </c>
    </row>
    <row r="5" spans="1:56" ht="14.1" customHeight="1" thickTop="1" x14ac:dyDescent="0.3">
      <c r="A5" s="178"/>
      <c r="B5" s="178"/>
      <c r="C5" s="178"/>
      <c r="D5" s="178"/>
      <c r="E5" s="178"/>
      <c r="F5" s="178"/>
      <c r="G5" s="117" t="s">
        <v>16</v>
      </c>
      <c r="H5" s="117"/>
      <c r="I5" s="117"/>
      <c r="J5" s="118"/>
      <c r="K5" s="119"/>
      <c r="L5" s="120"/>
      <c r="M5" s="120"/>
      <c r="N5" s="120"/>
      <c r="O5" s="121"/>
      <c r="Q5" s="159"/>
      <c r="R5" s="160"/>
      <c r="S5" s="160"/>
      <c r="T5" s="160"/>
      <c r="U5" s="161"/>
      <c r="V5" s="59"/>
      <c r="W5" s="142"/>
      <c r="X5" s="143"/>
      <c r="Y5" s="143"/>
      <c r="Z5" s="143"/>
      <c r="AA5" s="166"/>
      <c r="AB5" s="59"/>
      <c r="AC5" s="142"/>
      <c r="AD5" s="143"/>
      <c r="AE5" s="144"/>
      <c r="AF5" s="305"/>
      <c r="AY5" s="24"/>
      <c r="AZ5" s="24"/>
      <c r="BA5" s="23" t="s">
        <v>62</v>
      </c>
      <c r="BD5" s="20"/>
    </row>
    <row r="6" spans="1:56" ht="14.1" customHeight="1" thickBot="1" x14ac:dyDescent="0.35">
      <c r="A6" s="178"/>
      <c r="B6" s="178"/>
      <c r="C6" s="178"/>
      <c r="D6" s="178"/>
      <c r="E6" s="178"/>
      <c r="F6" s="178"/>
      <c r="G6" s="117"/>
      <c r="H6" s="117"/>
      <c r="I6" s="117"/>
      <c r="J6" s="118"/>
      <c r="K6" s="122"/>
      <c r="L6" s="123"/>
      <c r="M6" s="123"/>
      <c r="N6" s="123"/>
      <c r="O6" s="124"/>
      <c r="Q6" s="150" t="str">
        <f>IF((SUM(J30:J42,U30:U42,J46:J58,U46:U58,J62:J74,U62:U74,J78:J90,U78:U90,J94:J106,U94:U106,J110:J122,U110:U122))=0,"____€",SUM(AQ30:AR122))</f>
        <v>____€</v>
      </c>
      <c r="R6" s="151"/>
      <c r="S6" s="151"/>
      <c r="T6" s="151"/>
      <c r="U6" s="152"/>
      <c r="V6" s="59"/>
      <c r="W6" s="133" t="str">
        <f>IF((SUM(AT30:AU122))=0,"_____ €",SUM(AT30:AU122))</f>
        <v>_____ €</v>
      </c>
      <c r="X6" s="134"/>
      <c r="Y6" s="134"/>
      <c r="Z6" s="134"/>
      <c r="AA6" s="162"/>
      <c r="AB6" s="59"/>
      <c r="AC6" s="133" t="str">
        <f>IF((SUM(AV30:AW122))=0,"____ €",SUM(AV30:AW122))</f>
        <v>____ €</v>
      </c>
      <c r="AD6" s="134"/>
      <c r="AE6" s="135"/>
      <c r="AF6" s="305"/>
    </row>
    <row r="7" spans="1:56" ht="14.1" customHeight="1" thickTop="1" thickBot="1" x14ac:dyDescent="0.35">
      <c r="A7" s="178"/>
      <c r="B7" s="178"/>
      <c r="C7" s="178"/>
      <c r="D7" s="178"/>
      <c r="E7" s="178"/>
      <c r="F7" s="178"/>
      <c r="Q7" s="150"/>
      <c r="R7" s="151"/>
      <c r="S7" s="151"/>
      <c r="T7" s="151"/>
      <c r="U7" s="152"/>
      <c r="V7" s="59"/>
      <c r="W7" s="133"/>
      <c r="X7" s="134"/>
      <c r="Y7" s="134"/>
      <c r="Z7" s="134"/>
      <c r="AA7" s="162"/>
      <c r="AB7" s="59"/>
      <c r="AC7" s="133"/>
      <c r="AD7" s="134"/>
      <c r="AE7" s="135"/>
      <c r="AF7" s="305"/>
    </row>
    <row r="8" spans="1:56" ht="14.1" customHeight="1" thickTop="1" x14ac:dyDescent="0.3">
      <c r="A8" s="178"/>
      <c r="B8" s="178"/>
      <c r="C8" s="178"/>
      <c r="D8" s="178"/>
      <c r="E8" s="178"/>
      <c r="F8" s="178"/>
      <c r="G8" s="117" t="s">
        <v>1</v>
      </c>
      <c r="H8" s="117"/>
      <c r="I8" s="117"/>
      <c r="J8" s="118"/>
      <c r="K8" s="119"/>
      <c r="L8" s="120"/>
      <c r="M8" s="120"/>
      <c r="N8" s="120"/>
      <c r="O8" s="121"/>
      <c r="Q8" s="150"/>
      <c r="R8" s="151"/>
      <c r="S8" s="151"/>
      <c r="T8" s="151"/>
      <c r="U8" s="152"/>
      <c r="V8" s="59"/>
      <c r="W8" s="133"/>
      <c r="X8" s="134"/>
      <c r="Y8" s="134"/>
      <c r="Z8" s="134"/>
      <c r="AA8" s="162"/>
      <c r="AB8" s="59"/>
      <c r="AC8" s="133"/>
      <c r="AD8" s="134"/>
      <c r="AE8" s="135"/>
      <c r="AF8" s="305"/>
      <c r="BD8" s="16"/>
    </row>
    <row r="9" spans="1:56" ht="14.1" customHeight="1" thickBot="1" x14ac:dyDescent="0.35">
      <c r="A9" s="178"/>
      <c r="B9" s="178"/>
      <c r="C9" s="178"/>
      <c r="D9" s="178"/>
      <c r="E9" s="178"/>
      <c r="F9" s="178"/>
      <c r="G9" s="117"/>
      <c r="H9" s="117"/>
      <c r="I9" s="117"/>
      <c r="J9" s="118"/>
      <c r="K9" s="122"/>
      <c r="L9" s="123"/>
      <c r="M9" s="123"/>
      <c r="N9" s="123"/>
      <c r="O9" s="124"/>
      <c r="Q9" s="153"/>
      <c r="R9" s="154"/>
      <c r="S9" s="154"/>
      <c r="T9" s="154"/>
      <c r="U9" s="155"/>
      <c r="V9" s="60"/>
      <c r="W9" s="136"/>
      <c r="X9" s="137"/>
      <c r="Y9" s="137"/>
      <c r="Z9" s="137"/>
      <c r="AA9" s="163"/>
      <c r="AB9" s="60"/>
      <c r="AC9" s="136"/>
      <c r="AD9" s="137"/>
      <c r="AE9" s="138"/>
      <c r="AF9" s="305"/>
      <c r="BC9" s="20"/>
      <c r="BD9" s="20"/>
    </row>
    <row r="10" spans="1:56" ht="5.0999999999999996" customHeight="1" thickTop="1" x14ac:dyDescent="0.3">
      <c r="Q10" s="318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20"/>
      <c r="AF10" s="305"/>
    </row>
    <row r="11" spans="1:56" ht="5.0999999999999996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Q11" s="321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3"/>
      <c r="AF11" s="305"/>
    </row>
    <row r="12" spans="1:56" ht="5.0999999999999996" customHeight="1" thickBot="1" x14ac:dyDescent="0.5">
      <c r="F12" s="4"/>
      <c r="G12" s="4"/>
      <c r="H12" s="4"/>
      <c r="I12" s="4"/>
      <c r="J12" s="4"/>
      <c r="K12" s="4"/>
      <c r="L12" s="4"/>
      <c r="Q12" s="324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6"/>
      <c r="AF12" s="305"/>
      <c r="AY12" s="17"/>
      <c r="AZ12" s="17"/>
      <c r="BA12" s="17"/>
    </row>
    <row r="13" spans="1:56" s="8" customFormat="1" ht="15.95" customHeight="1" thickTop="1" x14ac:dyDescent="0.3">
      <c r="A13" s="183" t="s">
        <v>55</v>
      </c>
      <c r="B13" s="185" t="s">
        <v>35</v>
      </c>
      <c r="C13" s="185"/>
      <c r="D13" s="185"/>
      <c r="E13" s="185"/>
      <c r="F13" s="185"/>
      <c r="G13" s="186" t="s">
        <v>36</v>
      </c>
      <c r="H13" s="186"/>
      <c r="I13" s="186"/>
      <c r="J13" s="186"/>
      <c r="K13" s="186"/>
      <c r="L13" s="186"/>
      <c r="N13" s="146" t="s">
        <v>24</v>
      </c>
      <c r="O13" s="147"/>
      <c r="P13" s="147"/>
      <c r="Q13" s="147" t="s">
        <v>25</v>
      </c>
      <c r="R13" s="147"/>
      <c r="S13" s="147"/>
      <c r="T13" s="169" t="s">
        <v>28</v>
      </c>
      <c r="U13" s="168"/>
      <c r="V13" s="167" t="s">
        <v>26</v>
      </c>
      <c r="W13" s="168"/>
      <c r="X13" s="145" t="s">
        <v>27</v>
      </c>
      <c r="Y13" s="145"/>
      <c r="Z13" s="145" t="s">
        <v>29</v>
      </c>
      <c r="AA13" s="145"/>
      <c r="AB13" s="145" t="s">
        <v>20</v>
      </c>
      <c r="AC13" s="145"/>
      <c r="AD13" s="145" t="s">
        <v>21</v>
      </c>
      <c r="AE13" s="170"/>
      <c r="AF13" s="305"/>
    </row>
    <row r="14" spans="1:56" s="8" customFormat="1" ht="15.95" customHeight="1" x14ac:dyDescent="0.35">
      <c r="A14" s="184"/>
      <c r="B14" s="187" t="s">
        <v>37</v>
      </c>
      <c r="C14" s="187"/>
      <c r="D14" s="187"/>
      <c r="E14" s="187"/>
      <c r="F14" s="187"/>
      <c r="G14" s="188" t="s">
        <v>38</v>
      </c>
      <c r="H14" s="188"/>
      <c r="I14" s="188"/>
      <c r="J14" s="188"/>
      <c r="K14" s="188"/>
      <c r="L14" s="188"/>
      <c r="N14" s="148"/>
      <c r="O14" s="149"/>
      <c r="P14" s="149"/>
      <c r="Q14" s="149"/>
      <c r="R14" s="149"/>
      <c r="S14" s="149"/>
      <c r="T14" s="327" t="str">
        <f>IF(SUM(J30:J34,J46:J50,J62:J66,J78:J82,J94:J98,J110:J114)=0,"____ €",SUM(T15:U20))</f>
        <v>____ €</v>
      </c>
      <c r="U14" s="328"/>
      <c r="V14" s="289" t="str">
        <f>IF(SUM(J36:J42,J52:J58,J68:J74,J84:J90,J100:J106,J116:J122)=0,"____ €",SUM(V15:W20))</f>
        <v>____ €</v>
      </c>
      <c r="W14" s="290"/>
      <c r="X14" s="289" t="str">
        <f>IF(SUM(U30:U37,U46:U53,U62:U69,U78:U85,U94:U101,U110:U117)=0,"____ €",SUM(X15:Y20))</f>
        <v>____ €</v>
      </c>
      <c r="Y14" s="290"/>
      <c r="Z14" s="289" t="str">
        <f>IF(SUM(U39:U42,U55:U58,U71:U74,U87:U90,U103:U106,U119:U122)=0,"____ €",SUM(Z15:AA20))</f>
        <v>____ €</v>
      </c>
      <c r="AA14" s="290"/>
      <c r="AB14" s="289" t="str">
        <f>IF(SUM(AE30:AE42,AE46:AE58,AE62:AE74,AE78:AE90,AE94:AE106,AE110:AE122)=0,"____ €",SUM(AB15:AC20))</f>
        <v>____ €</v>
      </c>
      <c r="AC14" s="290"/>
      <c r="AD14" s="291" t="str">
        <f t="shared" ref="AD14" si="0">IF(SUM(AD15:AE20)=0,"____ €",SUM(AD15:AE20))</f>
        <v>____ €</v>
      </c>
      <c r="AE14" s="292"/>
      <c r="AF14" s="305"/>
    </row>
    <row r="15" spans="1:56" ht="15.95" customHeight="1" x14ac:dyDescent="0.35">
      <c r="A15" s="184"/>
      <c r="B15" s="187" t="s">
        <v>39</v>
      </c>
      <c r="C15" s="187"/>
      <c r="D15" s="187"/>
      <c r="E15" s="187"/>
      <c r="F15" s="187"/>
      <c r="G15" s="188" t="s">
        <v>40</v>
      </c>
      <c r="H15" s="188"/>
      <c r="I15" s="188"/>
      <c r="J15" s="188"/>
      <c r="K15" s="188"/>
      <c r="L15" s="188"/>
      <c r="N15" s="293" t="str">
        <f>IF(E24=0,"",E24)</f>
        <v/>
      </c>
      <c r="O15" s="294"/>
      <c r="P15" s="294"/>
      <c r="Q15" s="294" t="str">
        <f>IF(O24=0,"",O24)</f>
        <v/>
      </c>
      <c r="R15" s="294"/>
      <c r="S15" s="294"/>
      <c r="T15" s="129" t="str">
        <f>AQ30</f>
        <v>_____ €</v>
      </c>
      <c r="U15" s="129"/>
      <c r="V15" s="129" t="str">
        <f>AQ32</f>
        <v>_____ €</v>
      </c>
      <c r="W15" s="130"/>
      <c r="X15" s="129" t="str">
        <f>AQ34</f>
        <v>_____ €</v>
      </c>
      <c r="Y15" s="130"/>
      <c r="Z15" s="129" t="str">
        <f>AQ36</f>
        <v>____ €</v>
      </c>
      <c r="AA15" s="130"/>
      <c r="AB15" s="129" t="str">
        <f>AT39</f>
        <v>_____ €</v>
      </c>
      <c r="AC15" s="130"/>
      <c r="AD15" s="131" t="str">
        <f>AV41</f>
        <v>_____ €</v>
      </c>
      <c r="AE15" s="132"/>
      <c r="AF15" s="305"/>
    </row>
    <row r="16" spans="1:56" ht="15.95" customHeight="1" x14ac:dyDescent="0.35">
      <c r="A16" s="184"/>
      <c r="B16" s="187" t="s">
        <v>41</v>
      </c>
      <c r="C16" s="187"/>
      <c r="D16" s="187"/>
      <c r="E16" s="187"/>
      <c r="F16" s="187"/>
      <c r="G16" s="188" t="s">
        <v>42</v>
      </c>
      <c r="H16" s="188"/>
      <c r="I16" s="188"/>
      <c r="J16" s="188"/>
      <c r="K16" s="188"/>
      <c r="L16" s="188"/>
      <c r="N16" s="249" t="str">
        <f>IF(E44=0,"",E44)</f>
        <v/>
      </c>
      <c r="O16" s="250"/>
      <c r="P16" s="250"/>
      <c r="Q16" s="250" t="str">
        <f>IF(O44=0,"",O44)</f>
        <v/>
      </c>
      <c r="R16" s="250"/>
      <c r="S16" s="250"/>
      <c r="T16" s="125" t="str">
        <f>AQ46</f>
        <v>_____ €</v>
      </c>
      <c r="U16" s="125"/>
      <c r="V16" s="125" t="str">
        <f>AQ48</f>
        <v>_____ €</v>
      </c>
      <c r="W16" s="126"/>
      <c r="X16" s="125" t="str">
        <f>AQ50</f>
        <v>_____ €</v>
      </c>
      <c r="Y16" s="126"/>
      <c r="Z16" s="125" t="str">
        <f>AQ52</f>
        <v>____ €</v>
      </c>
      <c r="AA16" s="126"/>
      <c r="AB16" s="125" t="str">
        <f>AT55</f>
        <v>_____ €</v>
      </c>
      <c r="AC16" s="126"/>
      <c r="AD16" s="127" t="str">
        <f>AV57</f>
        <v>_____ €</v>
      </c>
      <c r="AE16" s="128"/>
      <c r="AF16" s="305"/>
    </row>
    <row r="17" spans="1:61" ht="15.95" customHeight="1" x14ac:dyDescent="0.35">
      <c r="A17" s="184"/>
      <c r="B17" s="187" t="s">
        <v>64</v>
      </c>
      <c r="C17" s="187"/>
      <c r="D17" s="187"/>
      <c r="E17" s="187"/>
      <c r="F17" s="187"/>
      <c r="G17" s="188" t="s">
        <v>43</v>
      </c>
      <c r="H17" s="188"/>
      <c r="I17" s="188"/>
      <c r="J17" s="188"/>
      <c r="K17" s="188"/>
      <c r="L17" s="188"/>
      <c r="N17" s="249" t="str">
        <f>IF(E60=0,"",E60)</f>
        <v/>
      </c>
      <c r="O17" s="250"/>
      <c r="P17" s="250"/>
      <c r="Q17" s="250" t="str">
        <f>IF(O60=0,"",O60)</f>
        <v/>
      </c>
      <c r="R17" s="250"/>
      <c r="S17" s="250"/>
      <c r="T17" s="125" t="str">
        <f>AQ62</f>
        <v>_____ €</v>
      </c>
      <c r="U17" s="125"/>
      <c r="V17" s="125" t="str">
        <f>AQ64</f>
        <v>_____ €</v>
      </c>
      <c r="W17" s="126"/>
      <c r="X17" s="125" t="str">
        <f>AQ66</f>
        <v>_____ €</v>
      </c>
      <c r="Y17" s="126"/>
      <c r="Z17" s="125" t="str">
        <f>AQ68</f>
        <v>____ €</v>
      </c>
      <c r="AA17" s="126"/>
      <c r="AB17" s="125" t="str">
        <f>AT71</f>
        <v>_____ €</v>
      </c>
      <c r="AC17" s="126"/>
      <c r="AD17" s="127" t="str">
        <f>AV73</f>
        <v>_____ €</v>
      </c>
      <c r="AE17" s="128"/>
      <c r="AF17" s="305"/>
    </row>
    <row r="18" spans="1:61" ht="15.95" customHeight="1" thickBot="1" x14ac:dyDescent="0.4">
      <c r="A18" s="62" t="s">
        <v>108</v>
      </c>
      <c r="B18" s="63"/>
      <c r="C18" s="63"/>
      <c r="D18" s="46"/>
      <c r="E18" s="64" t="s">
        <v>44</v>
      </c>
      <c r="F18" s="64"/>
      <c r="G18" s="64"/>
      <c r="H18" s="64"/>
      <c r="I18" s="64"/>
      <c r="J18" s="64"/>
      <c r="K18" s="64"/>
      <c r="L18" s="64"/>
      <c r="N18" s="249" t="str">
        <f>IF(E76=0,"",E76)</f>
        <v/>
      </c>
      <c r="O18" s="250"/>
      <c r="P18" s="250"/>
      <c r="Q18" s="250" t="str">
        <f>IF(O76=0,"",O76)</f>
        <v/>
      </c>
      <c r="R18" s="250"/>
      <c r="S18" s="250"/>
      <c r="T18" s="125" t="str">
        <f>AQ78</f>
        <v>_____ €</v>
      </c>
      <c r="U18" s="125"/>
      <c r="V18" s="125" t="str">
        <f>AQ80</f>
        <v>_____ €</v>
      </c>
      <c r="W18" s="126"/>
      <c r="X18" s="125" t="str">
        <f>AQ82</f>
        <v>_____ €</v>
      </c>
      <c r="Y18" s="126"/>
      <c r="Z18" s="125" t="str">
        <f>AQ84</f>
        <v>____ €</v>
      </c>
      <c r="AA18" s="126"/>
      <c r="AB18" s="125" t="str">
        <f>AT87</f>
        <v>_____ €</v>
      </c>
      <c r="AC18" s="126"/>
      <c r="AD18" s="127" t="str">
        <f>AV89</f>
        <v>_____ €</v>
      </c>
      <c r="AE18" s="128"/>
      <c r="AF18" s="305"/>
    </row>
    <row r="19" spans="1:61" ht="15.95" customHeight="1" thickTop="1" thickBot="1" x14ac:dyDescent="0.4">
      <c r="A19" s="65" t="s">
        <v>109</v>
      </c>
      <c r="B19" s="66"/>
      <c r="C19" s="48"/>
      <c r="D19" s="47"/>
      <c r="E19" s="67"/>
      <c r="F19" s="68"/>
      <c r="G19" s="68"/>
      <c r="H19" s="68"/>
      <c r="I19" s="68"/>
      <c r="J19" s="68"/>
      <c r="K19" s="68"/>
      <c r="L19" s="69"/>
      <c r="N19" s="249" t="str">
        <f>IF(E92=0,"",E92)</f>
        <v/>
      </c>
      <c r="O19" s="250"/>
      <c r="P19" s="250"/>
      <c r="Q19" s="250" t="str">
        <f>IF(O92=0,"",O92)</f>
        <v/>
      </c>
      <c r="R19" s="250"/>
      <c r="S19" s="250"/>
      <c r="T19" s="125" t="str">
        <f>AQ94</f>
        <v>_____ €</v>
      </c>
      <c r="U19" s="125"/>
      <c r="V19" s="125" t="str">
        <f>AQ96</f>
        <v>_____ €</v>
      </c>
      <c r="W19" s="126"/>
      <c r="X19" s="125" t="str">
        <f>AQ98</f>
        <v>_____ €</v>
      </c>
      <c r="Y19" s="126"/>
      <c r="Z19" s="125" t="str">
        <f>AQ100</f>
        <v>____ €</v>
      </c>
      <c r="AA19" s="126"/>
      <c r="AB19" s="125" t="str">
        <f>AT103</f>
        <v>_____ €</v>
      </c>
      <c r="AC19" s="126"/>
      <c r="AD19" s="127" t="str">
        <f>AV105</f>
        <v>_____ €</v>
      </c>
      <c r="AE19" s="128"/>
      <c r="AF19" s="305"/>
    </row>
    <row r="20" spans="1:61" ht="15.95" customHeight="1" thickTop="1" thickBot="1" x14ac:dyDescent="0.4">
      <c r="A20" s="65" t="s">
        <v>24</v>
      </c>
      <c r="B20" s="66"/>
      <c r="C20" s="48"/>
      <c r="D20" s="47"/>
      <c r="E20" s="70"/>
      <c r="F20" s="71"/>
      <c r="G20" s="71"/>
      <c r="H20" s="71"/>
      <c r="I20" s="71"/>
      <c r="J20" s="71"/>
      <c r="K20" s="71"/>
      <c r="L20" s="72"/>
      <c r="N20" s="251" t="str">
        <f>IF(E108=0,"",E108)</f>
        <v/>
      </c>
      <c r="O20" s="252"/>
      <c r="P20" s="252"/>
      <c r="Q20" s="252" t="str">
        <f>IF(O108=0,"",O108)</f>
        <v/>
      </c>
      <c r="R20" s="252"/>
      <c r="S20" s="252"/>
      <c r="T20" s="285" t="str">
        <f>AQ110</f>
        <v>_____ €</v>
      </c>
      <c r="U20" s="285"/>
      <c r="V20" s="285" t="str">
        <f>AQ112</f>
        <v>_____ €</v>
      </c>
      <c r="W20" s="286"/>
      <c r="X20" s="285" t="str">
        <f>AQ114</f>
        <v>_____ €</v>
      </c>
      <c r="Y20" s="286"/>
      <c r="Z20" s="285" t="str">
        <f>AQ116</f>
        <v>____ €</v>
      </c>
      <c r="AA20" s="286"/>
      <c r="AB20" s="285" t="str">
        <f>AT119</f>
        <v>_____ €</v>
      </c>
      <c r="AC20" s="286"/>
      <c r="AD20" s="287" t="str">
        <f>AV121</f>
        <v>_____ €</v>
      </c>
      <c r="AE20" s="288"/>
      <c r="AF20" s="306"/>
      <c r="AN20" s="3"/>
      <c r="AO20" s="3"/>
    </row>
    <row r="21" spans="1:61" ht="5.0999999999999996" customHeight="1" thickTop="1" x14ac:dyDescent="0.45">
      <c r="F21" s="4"/>
      <c r="G21" s="4"/>
      <c r="H21" s="4"/>
      <c r="I21" s="4"/>
      <c r="J21" s="4"/>
      <c r="K21" s="4"/>
      <c r="L21" s="4"/>
    </row>
    <row r="22" spans="1:61" ht="5.0999999999999996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BB22" s="3"/>
      <c r="BG22" s="3"/>
      <c r="BH22" s="3"/>
      <c r="BI22" s="3"/>
    </row>
    <row r="23" spans="1:61" ht="5.0999999999999996" customHeight="1" thickBot="1" x14ac:dyDescent="0.35"/>
    <row r="24" spans="1:61" ht="18" customHeight="1" thickTop="1" thickBot="1" x14ac:dyDescent="0.35">
      <c r="A24" s="191" t="s">
        <v>93</v>
      </c>
      <c r="B24" s="192"/>
      <c r="C24" s="111" t="s">
        <v>11</v>
      </c>
      <c r="D24" s="111"/>
      <c r="E24" s="93"/>
      <c r="F24" s="94"/>
      <c r="G24" s="94"/>
      <c r="H24" s="94"/>
      <c r="I24" s="94"/>
      <c r="J24" s="94"/>
      <c r="K24" s="94"/>
      <c r="L24" s="95"/>
      <c r="M24" s="227" t="s">
        <v>9</v>
      </c>
      <c r="N24" s="227"/>
      <c r="O24" s="93"/>
      <c r="P24" s="94"/>
      <c r="Q24" s="94"/>
      <c r="R24" s="94"/>
      <c r="S24" s="94"/>
      <c r="T24" s="94"/>
      <c r="U24" s="95"/>
      <c r="V24" s="111" t="s">
        <v>3</v>
      </c>
      <c r="W24" s="111"/>
      <c r="X24" s="228"/>
      <c r="Y24" s="229"/>
      <c r="Z24" s="227" t="s">
        <v>2</v>
      </c>
      <c r="AA24" s="227"/>
      <c r="AB24" s="227"/>
      <c r="AC24" s="243"/>
      <c r="AD24" s="244"/>
      <c r="AE24" s="244"/>
      <c r="AF24" s="245"/>
      <c r="AY24" s="21"/>
    </row>
    <row r="25" spans="1:61" ht="5.0999999999999996" customHeight="1" thickTop="1" thickBot="1" x14ac:dyDescent="0.35">
      <c r="A25" s="193"/>
      <c r="B25" s="194"/>
      <c r="AC25" s="21">
        <v>36526</v>
      </c>
      <c r="AY25" s="1"/>
    </row>
    <row r="26" spans="1:61" ht="18" customHeight="1" thickTop="1" thickBot="1" x14ac:dyDescent="0.35">
      <c r="A26" s="193"/>
      <c r="B26" s="194"/>
      <c r="C26" s="111" t="s">
        <v>10</v>
      </c>
      <c r="D26" s="111"/>
      <c r="E26" s="335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  <c r="T26" s="111" t="s">
        <v>63</v>
      </c>
      <c r="U26" s="111"/>
      <c r="V26" s="300"/>
      <c r="W26" s="301"/>
      <c r="X26" s="111" t="s">
        <v>12</v>
      </c>
      <c r="Y26" s="111"/>
      <c r="Z26" s="260"/>
      <c r="AA26" s="261"/>
      <c r="AB26" s="261"/>
      <c r="AC26" s="261"/>
      <c r="AD26" s="261"/>
      <c r="AE26" s="261"/>
      <c r="AF26" s="262"/>
      <c r="AY26" s="21"/>
    </row>
    <row r="27" spans="1:61" ht="5.0999999999999996" customHeight="1" thickTop="1" thickBot="1" x14ac:dyDescent="0.35">
      <c r="A27" s="193"/>
      <c r="B27" s="194"/>
    </row>
    <row r="28" spans="1:61" ht="18" customHeight="1" thickTop="1" thickBot="1" x14ac:dyDescent="0.35">
      <c r="A28" s="193"/>
      <c r="B28" s="194"/>
      <c r="C28" s="111" t="s">
        <v>13</v>
      </c>
      <c r="D28" s="111"/>
      <c r="E28" s="190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5"/>
      <c r="T28" s="111" t="s">
        <v>14</v>
      </c>
      <c r="U28" s="111"/>
      <c r="V28" s="264"/>
      <c r="W28" s="265"/>
      <c r="X28" s="265"/>
      <c r="Y28" s="266"/>
      <c r="AA28" s="263" t="s">
        <v>15</v>
      </c>
      <c r="AB28" s="111"/>
      <c r="AC28" s="264"/>
      <c r="AD28" s="265"/>
      <c r="AE28" s="265"/>
      <c r="AF28" s="266"/>
      <c r="AH28" s="1" t="s">
        <v>94</v>
      </c>
      <c r="AI28" s="1" t="s">
        <v>95</v>
      </c>
      <c r="AJ28" s="1" t="s">
        <v>96</v>
      </c>
      <c r="AK28" s="1" t="s">
        <v>97</v>
      </c>
      <c r="AL28" s="1" t="s">
        <v>98</v>
      </c>
    </row>
    <row r="29" spans="1:61" ht="5.0999999999999996" customHeight="1" thickTop="1" thickBot="1" x14ac:dyDescent="0.4">
      <c r="A29" s="193"/>
      <c r="B29" s="194"/>
      <c r="Y29" s="3"/>
      <c r="Z29" s="3"/>
      <c r="AY29" s="18"/>
      <c r="AZ29" s="18"/>
      <c r="BA29" s="18"/>
    </row>
    <row r="30" spans="1:61" s="3" customFormat="1" ht="17.100000000000001" customHeight="1" thickTop="1" thickBot="1" x14ac:dyDescent="0.4">
      <c r="A30" s="193"/>
      <c r="B30" s="194"/>
      <c r="C30" s="307" t="s">
        <v>4</v>
      </c>
      <c r="D30" s="204"/>
      <c r="E30" s="209" t="s">
        <v>47</v>
      </c>
      <c r="F30" s="210"/>
      <c r="G30" s="210"/>
      <c r="H30" s="210"/>
      <c r="I30" s="108">
        <v>30</v>
      </c>
      <c r="J30" s="313"/>
      <c r="K30" s="114" t="str">
        <f>IF(J30+J32=0,"____ €",J30*I30+I32*J32)</f>
        <v>____ €</v>
      </c>
      <c r="M30" s="279" t="s">
        <v>52</v>
      </c>
      <c r="N30" s="280"/>
      <c r="O30" s="276" t="s">
        <v>68</v>
      </c>
      <c r="P30" s="277"/>
      <c r="Q30" s="277"/>
      <c r="R30" s="277"/>
      <c r="S30" s="278"/>
      <c r="T30" s="49">
        <v>58</v>
      </c>
      <c r="U30" s="39"/>
      <c r="V30" s="273" t="str">
        <f>IF(SUM(U30:U37)=0,"______ €",T30*U30+T31*U31+T32*U32+T33*U33+T34*U34+T35*U35+T36*U36+T37*U37)</f>
        <v>______ €</v>
      </c>
      <c r="W30" s="6"/>
      <c r="X30" s="236" t="s">
        <v>45</v>
      </c>
      <c r="Y30" s="237"/>
      <c r="Z30" s="242" t="s">
        <v>105</v>
      </c>
      <c r="AA30" s="242"/>
      <c r="AB30" s="242"/>
      <c r="AC30" s="242"/>
      <c r="AD30" s="15">
        <v>77</v>
      </c>
      <c r="AE30" s="39"/>
      <c r="AF30" s="232" t="str">
        <f>IF(AE30+AE31+AE32+AE33+AE34+AE35+AE36+AE37+AE38+AE39+AE40+AE41+AE42=0,"_____ €",AD30*AE30+AD31*AE31+AD32*AE32+AD33*AE33+AD34*AE34+AD35*AE35+AD36*AE36+AD37*AE37+AD38*AE38+AD39*AE39+AD40*AE40+AD41*AE41+AD42*AE42)</f>
        <v>_____ €</v>
      </c>
      <c r="AG30" s="1"/>
      <c r="AH30" s="32"/>
      <c r="AI30" s="32"/>
      <c r="AJ30" s="32"/>
      <c r="AK30" s="32"/>
      <c r="AL30" s="32"/>
      <c r="AN30" s="219" t="s">
        <v>22</v>
      </c>
      <c r="AO30" s="219"/>
      <c r="AP30" s="219"/>
      <c r="AQ30" s="220" t="str">
        <f>IF((J30+J32)=0,"_____ €",(J30*I30+I32*J32))</f>
        <v>_____ €</v>
      </c>
      <c r="AR30" s="220"/>
      <c r="AS30" s="253" t="str">
        <f>IF((J30+J32+J40+U30+U31+U32+U33+U34+U35+U36+U37+U39+U40+U41+U42)=0,"_____ €",SUM(AQ30:AR37))</f>
        <v>_____ €</v>
      </c>
      <c r="AU30" s="13"/>
      <c r="AY30" s="76" t="s">
        <v>88</v>
      </c>
      <c r="AZ30" s="76" t="s">
        <v>87</v>
      </c>
      <c r="BA30" s="76" t="s">
        <v>89</v>
      </c>
      <c r="BB30" s="76" t="s">
        <v>90</v>
      </c>
    </row>
    <row r="31" spans="1:61" s="3" customFormat="1" ht="17.100000000000001" customHeight="1" thickTop="1" thickBot="1" x14ac:dyDescent="0.4">
      <c r="A31" s="193"/>
      <c r="B31" s="194"/>
      <c r="C31" s="308"/>
      <c r="D31" s="206"/>
      <c r="E31" s="211"/>
      <c r="F31" s="211"/>
      <c r="G31" s="211"/>
      <c r="H31" s="211"/>
      <c r="I31" s="109"/>
      <c r="J31" s="314"/>
      <c r="K31" s="115"/>
      <c r="M31" s="281"/>
      <c r="N31" s="282"/>
      <c r="O31" s="297" t="s">
        <v>69</v>
      </c>
      <c r="P31" s="298"/>
      <c r="Q31" s="298"/>
      <c r="R31" s="298"/>
      <c r="S31" s="299"/>
      <c r="T31" s="50">
        <v>52</v>
      </c>
      <c r="U31" s="40"/>
      <c r="V31" s="274"/>
      <c r="W31" s="6"/>
      <c r="X31" s="238"/>
      <c r="Y31" s="239"/>
      <c r="Z31" s="267" t="s">
        <v>83</v>
      </c>
      <c r="AA31" s="267"/>
      <c r="AB31" s="267"/>
      <c r="AC31" s="267"/>
      <c r="AD31" s="7">
        <v>63</v>
      </c>
      <c r="AE31" s="43"/>
      <c r="AF31" s="233"/>
      <c r="AG31" s="1"/>
      <c r="AK31" s="1"/>
      <c r="AL31" s="1"/>
      <c r="AN31" s="219"/>
      <c r="AO31" s="219"/>
      <c r="AP31" s="219"/>
      <c r="AQ31" s="220"/>
      <c r="AR31" s="220"/>
      <c r="AS31" s="253"/>
      <c r="AU31" s="13"/>
      <c r="AY31" s="76"/>
      <c r="AZ31" s="76"/>
      <c r="BA31" s="76"/>
      <c r="BB31" s="76"/>
    </row>
    <row r="32" spans="1:61" s="3" customFormat="1" ht="17.100000000000001" customHeight="1" thickTop="1" thickBot="1" x14ac:dyDescent="0.4">
      <c r="A32" s="193"/>
      <c r="B32" s="194"/>
      <c r="C32" s="308"/>
      <c r="D32" s="206"/>
      <c r="E32" s="171" t="s">
        <v>72</v>
      </c>
      <c r="F32" s="171"/>
      <c r="G32" s="171"/>
      <c r="H32" s="171"/>
      <c r="I32" s="109">
        <v>18</v>
      </c>
      <c r="J32" s="315"/>
      <c r="K32" s="115"/>
      <c r="M32" s="281"/>
      <c r="N32" s="282"/>
      <c r="O32" s="200" t="s">
        <v>73</v>
      </c>
      <c r="P32" s="201"/>
      <c r="Q32" s="201"/>
      <c r="R32" s="201"/>
      <c r="S32" s="202"/>
      <c r="T32" s="51">
        <v>43</v>
      </c>
      <c r="U32" s="40"/>
      <c r="V32" s="274"/>
      <c r="W32" s="6"/>
      <c r="X32" s="238"/>
      <c r="Y32" s="239"/>
      <c r="Z32" s="235" t="s">
        <v>104</v>
      </c>
      <c r="AA32" s="235"/>
      <c r="AB32" s="235"/>
      <c r="AC32" s="235"/>
      <c r="AD32" s="7">
        <v>53</v>
      </c>
      <c r="AE32" s="40"/>
      <c r="AF32" s="233"/>
      <c r="AG32" s="1"/>
      <c r="AH32" s="331"/>
      <c r="AI32" s="331"/>
      <c r="AJ32" s="1"/>
      <c r="AK32" s="1"/>
      <c r="AL32" s="1"/>
      <c r="AN32" s="221" t="s">
        <v>23</v>
      </c>
      <c r="AO32" s="221"/>
      <c r="AP32" s="221"/>
      <c r="AQ32" s="222" t="str">
        <f>IF(J36+J38+J40=0,"_____ €",I36*J36+I38*J38+I40*J40)</f>
        <v>_____ €</v>
      </c>
      <c r="AR32" s="222"/>
      <c r="AS32" s="253"/>
      <c r="AU32" s="13"/>
      <c r="AY32" s="76"/>
      <c r="AZ32" s="76"/>
      <c r="BA32" s="76"/>
      <c r="BB32" s="76"/>
    </row>
    <row r="33" spans="1:75" s="3" customFormat="1" ht="17.100000000000001" customHeight="1" thickTop="1" thickBot="1" x14ac:dyDescent="0.4">
      <c r="A33" s="193"/>
      <c r="B33" s="194"/>
      <c r="C33" s="308"/>
      <c r="D33" s="206"/>
      <c r="E33" s="171"/>
      <c r="F33" s="171"/>
      <c r="G33" s="171"/>
      <c r="H33" s="171"/>
      <c r="I33" s="109"/>
      <c r="J33" s="316"/>
      <c r="K33" s="115"/>
      <c r="M33" s="281"/>
      <c r="N33" s="282"/>
      <c r="O33" s="297" t="s">
        <v>74</v>
      </c>
      <c r="P33" s="298"/>
      <c r="Q33" s="298"/>
      <c r="R33" s="298"/>
      <c r="S33" s="299"/>
      <c r="T33" s="52">
        <v>38</v>
      </c>
      <c r="U33" s="55"/>
      <c r="V33" s="274"/>
      <c r="W33" s="6"/>
      <c r="X33" s="238"/>
      <c r="Y33" s="239"/>
      <c r="Z33" s="267" t="s">
        <v>84</v>
      </c>
      <c r="AA33" s="267"/>
      <c r="AB33" s="267"/>
      <c r="AC33" s="267"/>
      <c r="AD33" s="7">
        <v>43</v>
      </c>
      <c r="AE33" s="43"/>
      <c r="AF33" s="233"/>
      <c r="AG33" s="1"/>
      <c r="AH33" s="332"/>
      <c r="AI33" s="332"/>
      <c r="AJ33" s="1"/>
      <c r="AK33" s="1"/>
      <c r="AL33" s="1"/>
      <c r="AN33" s="221"/>
      <c r="AO33" s="221"/>
      <c r="AP33" s="221"/>
      <c r="AQ33" s="222"/>
      <c r="AR33" s="222"/>
      <c r="AS33" s="253"/>
      <c r="AU33" s="13"/>
      <c r="AY33" s="25">
        <v>1999</v>
      </c>
      <c r="AZ33" s="26">
        <v>2000</v>
      </c>
      <c r="BA33" s="25">
        <v>2003</v>
      </c>
      <c r="BB33" s="26">
        <v>2004</v>
      </c>
    </row>
    <row r="34" spans="1:75" s="3" customFormat="1" ht="17.100000000000001" customHeight="1" thickTop="1" thickBot="1" x14ac:dyDescent="0.4">
      <c r="A34" s="193"/>
      <c r="B34" s="194"/>
      <c r="C34" s="309"/>
      <c r="D34" s="208"/>
      <c r="E34" s="172"/>
      <c r="F34" s="172"/>
      <c r="G34" s="172"/>
      <c r="H34" s="172"/>
      <c r="I34" s="173"/>
      <c r="J34" s="317"/>
      <c r="K34" s="116"/>
      <c r="M34" s="281"/>
      <c r="N34" s="282"/>
      <c r="O34" s="200" t="s">
        <v>6</v>
      </c>
      <c r="P34" s="201"/>
      <c r="Q34" s="201"/>
      <c r="R34" s="201"/>
      <c r="S34" s="202"/>
      <c r="T34" s="53">
        <v>187</v>
      </c>
      <c r="U34" s="40"/>
      <c r="V34" s="274"/>
      <c r="W34" s="6"/>
      <c r="X34" s="238"/>
      <c r="Y34" s="239"/>
      <c r="Z34" s="235" t="s">
        <v>103</v>
      </c>
      <c r="AA34" s="235"/>
      <c r="AB34" s="235"/>
      <c r="AC34" s="235"/>
      <c r="AD34" s="7">
        <v>40</v>
      </c>
      <c r="AE34" s="40"/>
      <c r="AF34" s="233"/>
      <c r="AG34" s="1"/>
      <c r="AH34" s="1"/>
      <c r="AI34" s="1"/>
      <c r="AJ34" s="1"/>
      <c r="AK34" s="1"/>
      <c r="AL34" s="1"/>
      <c r="AN34" s="223" t="s">
        <v>19</v>
      </c>
      <c r="AO34" s="223"/>
      <c r="AP34" s="223"/>
      <c r="AQ34" s="224" t="str">
        <f>IF((T30*U30+T31*U31+T32*U32+T33*U33+T34*U34+T35*U35+T36*U36+T37*U37)=0,"_____ €",(T30*U30+T31*U31+T32*U32+T33*U33+T34*U34+T35*U35+T36*U36+T37*U37))</f>
        <v>_____ €</v>
      </c>
      <c r="AR34" s="224"/>
      <c r="AS34" s="253"/>
      <c r="AU34" s="13"/>
      <c r="AY34" s="76" t="s">
        <v>92</v>
      </c>
      <c r="AZ34" s="76" t="s">
        <v>91</v>
      </c>
      <c r="BA34" s="16"/>
      <c r="BB34" s="1"/>
    </row>
    <row r="35" spans="1:75" s="3" customFormat="1" ht="17.100000000000001" customHeight="1" thickTop="1" thickBot="1" x14ac:dyDescent="0.4">
      <c r="A35" s="193"/>
      <c r="B35" s="194"/>
      <c r="C35" s="33"/>
      <c r="K35" s="10"/>
      <c r="M35" s="281"/>
      <c r="N35" s="282"/>
      <c r="O35" s="200" t="s">
        <v>70</v>
      </c>
      <c r="P35" s="201"/>
      <c r="Q35" s="201"/>
      <c r="R35" s="201"/>
      <c r="S35" s="202"/>
      <c r="T35" s="53">
        <f>IF(A37="x",T30,116)</f>
        <v>116</v>
      </c>
      <c r="U35" s="40"/>
      <c r="V35" s="274"/>
      <c r="W35" s="6"/>
      <c r="X35" s="238"/>
      <c r="Y35" s="239"/>
      <c r="Z35" s="267" t="s">
        <v>85</v>
      </c>
      <c r="AA35" s="267"/>
      <c r="AB35" s="267"/>
      <c r="AC35" s="267"/>
      <c r="AD35" s="7">
        <v>33</v>
      </c>
      <c r="AE35" s="43"/>
      <c r="AF35" s="233"/>
      <c r="AG35" s="1"/>
      <c r="AH35" s="331"/>
      <c r="AI35" s="331"/>
      <c r="AJ35" s="1"/>
      <c r="AK35" s="1"/>
      <c r="AL35" s="1"/>
      <c r="AN35" s="223"/>
      <c r="AO35" s="223"/>
      <c r="AP35" s="223"/>
      <c r="AQ35" s="224"/>
      <c r="AR35" s="224"/>
      <c r="AS35" s="253"/>
      <c r="AU35" s="13"/>
      <c r="AY35" s="76"/>
      <c r="AZ35" s="76"/>
      <c r="BA35" s="16"/>
      <c r="BB35" s="1"/>
    </row>
    <row r="36" spans="1:75" s="3" customFormat="1" ht="17.100000000000001" customHeight="1" thickTop="1" thickBot="1" x14ac:dyDescent="0.4">
      <c r="A36" s="195"/>
      <c r="B36" s="196"/>
      <c r="C36" s="310" t="s">
        <v>46</v>
      </c>
      <c r="D36" s="213"/>
      <c r="E36" s="101" t="s">
        <v>66</v>
      </c>
      <c r="F36" s="101"/>
      <c r="G36" s="101"/>
      <c r="H36" s="101"/>
      <c r="I36" s="102">
        <v>20</v>
      </c>
      <c r="J36" s="313"/>
      <c r="K36" s="105" t="str">
        <f>IF(J36+J40=0,"_____ €",I36*J36+I40*J40)</f>
        <v>_____ €</v>
      </c>
      <c r="M36" s="281"/>
      <c r="N36" s="282"/>
      <c r="O36" s="297" t="s">
        <v>71</v>
      </c>
      <c r="P36" s="298"/>
      <c r="Q36" s="298"/>
      <c r="R36" s="298"/>
      <c r="S36" s="299"/>
      <c r="T36" s="50">
        <f>IF(A37="x",T31,91)</f>
        <v>91</v>
      </c>
      <c r="U36" s="55"/>
      <c r="V36" s="274"/>
      <c r="W36" s="28"/>
      <c r="X36" s="238"/>
      <c r="Y36" s="239"/>
      <c r="Z36" s="235" t="s">
        <v>102</v>
      </c>
      <c r="AA36" s="235"/>
      <c r="AB36" s="235"/>
      <c r="AC36" s="235"/>
      <c r="AD36" s="7">
        <v>77</v>
      </c>
      <c r="AE36" s="40"/>
      <c r="AF36" s="233"/>
      <c r="AG36" s="1"/>
      <c r="AH36" s="333"/>
      <c r="AI36" s="333"/>
      <c r="AJ36" s="1"/>
      <c r="AK36" s="1"/>
      <c r="AL36" s="1"/>
      <c r="AN36" s="225" t="s">
        <v>5</v>
      </c>
      <c r="AO36" s="225"/>
      <c r="AP36" s="225"/>
      <c r="AQ36" s="218" t="str">
        <f>IF(U39+U40+U41+U42=0,"____ €",T39*U39+T40*U40+T41*U41+T42*U42)</f>
        <v>____ €</v>
      </c>
      <c r="AR36" s="218"/>
      <c r="AS36" s="253"/>
      <c r="AU36" s="13"/>
      <c r="AY36" s="76"/>
      <c r="AZ36" s="76"/>
      <c r="BA36" s="16"/>
      <c r="BB36" s="1"/>
    </row>
    <row r="37" spans="1:75" s="3" customFormat="1" ht="17.100000000000001" customHeight="1" thickTop="1" thickBot="1" x14ac:dyDescent="0.4">
      <c r="A37" s="79"/>
      <c r="B37" s="81"/>
      <c r="C37" s="214"/>
      <c r="D37" s="215"/>
      <c r="E37" s="96"/>
      <c r="F37" s="96"/>
      <c r="G37" s="96"/>
      <c r="H37" s="96"/>
      <c r="I37" s="103"/>
      <c r="J37" s="314"/>
      <c r="K37" s="106"/>
      <c r="M37" s="283"/>
      <c r="N37" s="284"/>
      <c r="O37" s="73" t="s">
        <v>59</v>
      </c>
      <c r="P37" s="74"/>
      <c r="Q37" s="74"/>
      <c r="R37" s="74"/>
      <c r="S37" s="75"/>
      <c r="T37" s="54">
        <v>58</v>
      </c>
      <c r="U37" s="41"/>
      <c r="V37" s="275"/>
      <c r="W37" s="6"/>
      <c r="X37" s="238"/>
      <c r="Y37" s="239"/>
      <c r="Z37" s="267" t="s">
        <v>86</v>
      </c>
      <c r="AA37" s="267"/>
      <c r="AB37" s="267"/>
      <c r="AC37" s="267"/>
      <c r="AD37" s="7">
        <v>63</v>
      </c>
      <c r="AE37" s="40"/>
      <c r="AF37" s="233"/>
      <c r="AG37" s="1"/>
      <c r="AH37" s="332"/>
      <c r="AI37" s="332"/>
      <c r="AJ37" s="1"/>
      <c r="AK37" s="1"/>
      <c r="AL37" s="1"/>
      <c r="AN37" s="225"/>
      <c r="AO37" s="225"/>
      <c r="AP37" s="225"/>
      <c r="AQ37" s="218"/>
      <c r="AR37" s="218"/>
      <c r="AS37" s="253"/>
      <c r="AU37" s="13"/>
      <c r="AY37" s="25">
        <v>2002</v>
      </c>
      <c r="AZ37" s="26">
        <v>2003</v>
      </c>
      <c r="BA37" s="16"/>
      <c r="BB37" s="1"/>
    </row>
    <row r="38" spans="1:75" s="3" customFormat="1" ht="17.100000000000001" customHeight="1" thickTop="1" thickBot="1" x14ac:dyDescent="0.4">
      <c r="A38" s="80"/>
      <c r="B38" s="82"/>
      <c r="C38" s="214"/>
      <c r="D38" s="215"/>
      <c r="E38" s="311" t="s">
        <v>65</v>
      </c>
      <c r="F38" s="311"/>
      <c r="G38" s="311"/>
      <c r="H38" s="311"/>
      <c r="I38" s="295">
        <v>11</v>
      </c>
      <c r="J38" s="302"/>
      <c r="K38" s="106"/>
      <c r="X38" s="238"/>
      <c r="Y38" s="239"/>
      <c r="Z38" s="235"/>
      <c r="AA38" s="235"/>
      <c r="AB38" s="235"/>
      <c r="AC38" s="235"/>
      <c r="AD38" s="7"/>
      <c r="AE38" s="43"/>
      <c r="AF38" s="233"/>
      <c r="AG38" s="1"/>
      <c r="AI38" s="1"/>
      <c r="AJ38" s="1"/>
      <c r="AK38" s="1"/>
      <c r="AL38" s="1"/>
      <c r="AY38" s="18"/>
    </row>
    <row r="39" spans="1:75" s="3" customFormat="1" ht="17.100000000000001" customHeight="1" thickTop="1" thickBot="1" x14ac:dyDescent="0.4">
      <c r="A39" s="83" t="s">
        <v>77</v>
      </c>
      <c r="B39" s="86" t="s">
        <v>100</v>
      </c>
      <c r="C39" s="214"/>
      <c r="D39" s="215"/>
      <c r="E39" s="312"/>
      <c r="F39" s="312"/>
      <c r="G39" s="312"/>
      <c r="H39" s="312"/>
      <c r="I39" s="296"/>
      <c r="J39" s="303"/>
      <c r="K39" s="106"/>
      <c r="M39" s="254" t="s">
        <v>5</v>
      </c>
      <c r="N39" s="255"/>
      <c r="O39" s="271" t="s">
        <v>106</v>
      </c>
      <c r="P39" s="271"/>
      <c r="Q39" s="271"/>
      <c r="R39" s="271"/>
      <c r="S39" s="271"/>
      <c r="T39" s="14">
        <v>58</v>
      </c>
      <c r="U39" s="39"/>
      <c r="V39" s="197" t="str">
        <f>IF(U39+U40+U41+U42=0,"____ €",T39*U39+T40*U40+T41*U41+T42*U42)</f>
        <v>____ €</v>
      </c>
      <c r="X39" s="238"/>
      <c r="Y39" s="239"/>
      <c r="Z39" s="235"/>
      <c r="AA39" s="235"/>
      <c r="AB39" s="235"/>
      <c r="AC39" s="235"/>
      <c r="AD39" s="7"/>
      <c r="AE39" s="43"/>
      <c r="AF39" s="233"/>
      <c r="AG39" s="1"/>
      <c r="AI39" s="1"/>
      <c r="AJ39" s="1"/>
      <c r="AK39" s="1"/>
      <c r="AL39" s="1"/>
      <c r="AN39" s="226" t="s">
        <v>7</v>
      </c>
      <c r="AO39" s="226"/>
      <c r="AP39" s="226"/>
      <c r="AQ39" s="11"/>
      <c r="AR39" s="11"/>
      <c r="AS39" s="11"/>
      <c r="AT39" s="230" t="str">
        <f>IF(AE30+AE31+AE32+AE33+AE34+AE35+AE36+AE37+AE38+AE39+AE40+AE41+AE42=0,"_____ €",AD30*AE30+AD31*AE31+AD32*AE32+AD33*AE33+AD34*AE34+AD35*AE35+AD36*AE36+AD37*AE37+AD38*AE38+AD39*AE39+AD40*AE40+AD41*AE41+AD42*AE42)</f>
        <v>_____ €</v>
      </c>
      <c r="AU39" s="230"/>
      <c r="AY39" s="18"/>
    </row>
    <row r="40" spans="1:75" s="3" customFormat="1" ht="17.100000000000001" customHeight="1" thickTop="1" thickBot="1" x14ac:dyDescent="0.4">
      <c r="A40" s="84"/>
      <c r="B40" s="87"/>
      <c r="C40" s="214"/>
      <c r="D40" s="215"/>
      <c r="E40" s="174" t="s">
        <v>67</v>
      </c>
      <c r="F40" s="174"/>
      <c r="G40" s="174"/>
      <c r="H40" s="174"/>
      <c r="I40" s="103">
        <v>40</v>
      </c>
      <c r="J40" s="315"/>
      <c r="K40" s="106"/>
      <c r="M40" s="256"/>
      <c r="N40" s="257"/>
      <c r="O40" s="272"/>
      <c r="P40" s="272"/>
      <c r="Q40" s="272"/>
      <c r="R40" s="272"/>
      <c r="S40" s="272"/>
      <c r="T40" s="22"/>
      <c r="U40" s="42"/>
      <c r="V40" s="198"/>
      <c r="X40" s="238"/>
      <c r="Y40" s="239"/>
      <c r="Z40" s="235"/>
      <c r="AA40" s="235"/>
      <c r="AB40" s="235"/>
      <c r="AC40" s="235"/>
      <c r="AD40" s="7"/>
      <c r="AE40" s="43"/>
      <c r="AF40" s="233"/>
      <c r="AG40" s="1"/>
      <c r="AI40" s="1"/>
      <c r="AJ40" s="1"/>
      <c r="AK40" s="1"/>
      <c r="AL40" s="1"/>
      <c r="AN40" s="226"/>
      <c r="AO40" s="226"/>
      <c r="AP40" s="226"/>
      <c r="AQ40" s="11"/>
      <c r="AR40" s="11"/>
      <c r="AS40" s="11"/>
      <c r="AT40" s="230"/>
      <c r="AU40" s="230"/>
      <c r="AY40" s="18"/>
    </row>
    <row r="41" spans="1:75" s="3" customFormat="1" ht="17.100000000000001" customHeight="1" thickTop="1" thickBot="1" x14ac:dyDescent="0.4">
      <c r="A41" s="84"/>
      <c r="B41" s="87"/>
      <c r="C41" s="214"/>
      <c r="D41" s="215"/>
      <c r="E41" s="174"/>
      <c r="F41" s="174"/>
      <c r="G41" s="174"/>
      <c r="H41" s="174"/>
      <c r="I41" s="103"/>
      <c r="J41" s="316"/>
      <c r="K41" s="106"/>
      <c r="M41" s="256"/>
      <c r="N41" s="257"/>
      <c r="O41" s="272"/>
      <c r="P41" s="272"/>
      <c r="Q41" s="272"/>
      <c r="R41" s="272"/>
      <c r="S41" s="272"/>
      <c r="T41" s="22"/>
      <c r="U41" s="42"/>
      <c r="V41" s="198"/>
      <c r="X41" s="238"/>
      <c r="Y41" s="239"/>
      <c r="Z41" s="246" t="s">
        <v>82</v>
      </c>
      <c r="AA41" s="246"/>
      <c r="AB41" s="246"/>
      <c r="AC41" s="246"/>
      <c r="AD41" s="7"/>
      <c r="AE41" s="40"/>
      <c r="AF41" s="233"/>
      <c r="AG41" s="1"/>
      <c r="AI41" s="1"/>
      <c r="AJ41" s="1"/>
      <c r="AK41" s="1"/>
      <c r="AL41" s="1"/>
      <c r="AN41" s="231" t="s">
        <v>8</v>
      </c>
      <c r="AO41" s="231"/>
      <c r="AP41" s="231"/>
      <c r="AQ41" s="12"/>
      <c r="AR41" s="12"/>
      <c r="AS41" s="12"/>
      <c r="AT41" s="12"/>
      <c r="AU41" s="12"/>
      <c r="AV41" s="248" t="str">
        <f>IF(AE31+AE35+AE39=0,"_____ €",AE31*$AQ$1+AE35*$AQ$1+AE39*$AQ$1)</f>
        <v>_____ €</v>
      </c>
      <c r="AW41" s="248"/>
      <c r="AY41" s="18"/>
    </row>
    <row r="42" spans="1:75" s="3" customFormat="1" ht="17.100000000000001" customHeight="1" thickTop="1" thickBot="1" x14ac:dyDescent="0.4">
      <c r="A42" s="85"/>
      <c r="B42" s="88"/>
      <c r="C42" s="216"/>
      <c r="D42" s="217"/>
      <c r="E42" s="175"/>
      <c r="F42" s="175"/>
      <c r="G42" s="175"/>
      <c r="H42" s="175"/>
      <c r="I42" s="176"/>
      <c r="J42" s="317"/>
      <c r="K42" s="107"/>
      <c r="M42" s="258"/>
      <c r="N42" s="259"/>
      <c r="O42" s="268" t="s">
        <v>107</v>
      </c>
      <c r="P42" s="269"/>
      <c r="Q42" s="269"/>
      <c r="R42" s="269"/>
      <c r="S42" s="270"/>
      <c r="T42" s="27">
        <f>IF(U37=1,0,T39)</f>
        <v>58</v>
      </c>
      <c r="U42" s="41"/>
      <c r="V42" s="199"/>
      <c r="X42" s="240"/>
      <c r="Y42" s="241"/>
      <c r="Z42" s="334" t="s">
        <v>99</v>
      </c>
      <c r="AA42" s="334"/>
      <c r="AB42" s="334"/>
      <c r="AC42" s="334"/>
      <c r="AD42" s="61"/>
      <c r="AE42" s="41"/>
      <c r="AF42" s="234"/>
      <c r="AG42" s="1"/>
      <c r="AI42" s="1"/>
      <c r="AJ42" s="1"/>
      <c r="AK42" s="1"/>
      <c r="AL42" s="1"/>
      <c r="AN42" s="231"/>
      <c r="AO42" s="231"/>
      <c r="AP42" s="231"/>
      <c r="AQ42" s="12"/>
      <c r="AR42" s="12"/>
      <c r="AS42" s="12"/>
      <c r="AT42" s="12"/>
      <c r="AU42" s="12"/>
      <c r="AV42" s="248"/>
      <c r="AW42" s="248"/>
      <c r="AY42" s="18"/>
      <c r="BS42" s="5"/>
    </row>
    <row r="43" spans="1:75" ht="15" customHeight="1" thickTop="1" thickBot="1" x14ac:dyDescent="0.4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W43" s="19"/>
      <c r="AX43" s="3"/>
      <c r="AY43" s="18"/>
      <c r="AZ43" s="18"/>
      <c r="BA43" s="18"/>
      <c r="BG43" s="3"/>
      <c r="BH43" s="3"/>
      <c r="BI43" s="3"/>
      <c r="BV43" s="3"/>
      <c r="BW43" s="3"/>
    </row>
    <row r="44" spans="1:75" ht="18" customHeight="1" thickTop="1" thickBot="1" x14ac:dyDescent="0.4">
      <c r="A44" s="179" t="s">
        <v>30</v>
      </c>
      <c r="B44" s="180"/>
      <c r="C44" s="110" t="s">
        <v>11</v>
      </c>
      <c r="D44" s="111"/>
      <c r="E44" s="93"/>
      <c r="F44" s="94"/>
      <c r="G44" s="94"/>
      <c r="H44" s="94"/>
      <c r="I44" s="94"/>
      <c r="J44" s="94"/>
      <c r="K44" s="94"/>
      <c r="L44" s="95"/>
      <c r="M44" s="227" t="s">
        <v>9</v>
      </c>
      <c r="N44" s="227"/>
      <c r="O44" s="93"/>
      <c r="P44" s="94"/>
      <c r="Q44" s="94"/>
      <c r="R44" s="94"/>
      <c r="S44" s="94"/>
      <c r="T44" s="94"/>
      <c r="U44" s="95"/>
      <c r="V44" s="111" t="s">
        <v>3</v>
      </c>
      <c r="W44" s="111"/>
      <c r="X44" s="228"/>
      <c r="Y44" s="229"/>
      <c r="Z44" s="227" t="s">
        <v>2</v>
      </c>
      <c r="AA44" s="227"/>
      <c r="AB44" s="227"/>
      <c r="AC44" s="243"/>
      <c r="AD44" s="244"/>
      <c r="AE44" s="244"/>
      <c r="AF44" s="245"/>
      <c r="AU44" s="19"/>
      <c r="AV44" s="19"/>
      <c r="AW44" s="19"/>
      <c r="AX44" s="3"/>
      <c r="AY44" s="18"/>
      <c r="AZ44" s="18"/>
      <c r="BA44" s="18"/>
      <c r="BC44" s="3"/>
      <c r="BD44" s="3"/>
      <c r="BE44" s="3"/>
      <c r="BF44" s="3"/>
      <c r="BG44" s="3"/>
      <c r="BH44" s="3"/>
      <c r="BI44" s="3"/>
      <c r="BV44" s="3"/>
      <c r="BW44" s="3"/>
    </row>
    <row r="45" spans="1:75" ht="5.0999999999999996" customHeight="1" thickTop="1" thickBot="1" x14ac:dyDescent="0.4">
      <c r="A45" s="181"/>
      <c r="B45" s="182"/>
      <c r="AU45" s="19"/>
      <c r="AV45" s="19"/>
      <c r="AW45" s="19"/>
      <c r="AX45" s="3"/>
      <c r="AY45" s="18"/>
      <c r="AZ45" s="18"/>
      <c r="BA45" s="18"/>
      <c r="BC45" s="3"/>
      <c r="BD45" s="3"/>
      <c r="BE45" s="3"/>
      <c r="BF45" s="3"/>
      <c r="BG45" s="3"/>
      <c r="BH45" s="3"/>
      <c r="BI45" s="3"/>
      <c r="BV45" s="3"/>
      <c r="BW45" s="3"/>
    </row>
    <row r="46" spans="1:75" s="3" customFormat="1" ht="17.100000000000001" customHeight="1" thickTop="1" thickBot="1" x14ac:dyDescent="0.4">
      <c r="A46" s="181"/>
      <c r="B46" s="182"/>
      <c r="C46" s="203" t="s">
        <v>4</v>
      </c>
      <c r="D46" s="204"/>
      <c r="E46" s="209" t="s">
        <v>47</v>
      </c>
      <c r="F46" s="210"/>
      <c r="G46" s="210"/>
      <c r="H46" s="210"/>
      <c r="I46" s="108">
        <v>30</v>
      </c>
      <c r="J46" s="104"/>
      <c r="K46" s="114" t="str">
        <f>IF(J46+J48=0,"____ €",J46*I46+I48*J48)</f>
        <v>____ €</v>
      </c>
      <c r="M46" s="279" t="s">
        <v>52</v>
      </c>
      <c r="N46" s="280"/>
      <c r="O46" s="276" t="s">
        <v>68</v>
      </c>
      <c r="P46" s="277"/>
      <c r="Q46" s="277"/>
      <c r="R46" s="277"/>
      <c r="S46" s="278"/>
      <c r="T46" s="56">
        <v>58</v>
      </c>
      <c r="U46" s="35"/>
      <c r="V46" s="273" t="str">
        <f>IF(SUM(U46:U53)=0,"______ €",T46*U46+T47*U47+T48*U48+T49*U49+T50*U50+T51*U51+T52*U52+T53*U53)</f>
        <v>______ €</v>
      </c>
      <c r="W46" s="6"/>
      <c r="X46" s="236" t="s">
        <v>45</v>
      </c>
      <c r="Y46" s="237"/>
      <c r="Z46" s="242" t="s">
        <v>105</v>
      </c>
      <c r="AA46" s="242"/>
      <c r="AB46" s="242"/>
      <c r="AC46" s="242"/>
      <c r="AD46" s="15">
        <v>77</v>
      </c>
      <c r="AE46" s="35"/>
      <c r="AF46" s="232" t="str">
        <f>IF(AE46+AE47+AE48+AE49+AE50+AE51+AE52+AE53+AE54+AE55+AE56+AE57+AE58=0,"_____ €",AD46*AE46+AD47*AE47+AD48*AE48+AD49*AE49+AD50*AE50+AD51*AE51+AD52*AE52+AD53*AE53+AD54*AE54+AD55*AE55+AD56*AE56+AD57*AE57+AD58*AE58)</f>
        <v>_____ €</v>
      </c>
      <c r="AH46" s="1"/>
      <c r="AI46" s="1"/>
      <c r="AN46" s="219" t="s">
        <v>22</v>
      </c>
      <c r="AO46" s="219"/>
      <c r="AP46" s="219"/>
      <c r="AQ46" s="220" t="str">
        <f>IF((J46+J48)=0,"_____ €",(J46*I46+I48*J48))</f>
        <v>_____ €</v>
      </c>
      <c r="AR46" s="220"/>
      <c r="AS46" s="253" t="str">
        <f>IF((J46+J48+J52+J54+J56+U46+U47+U48+U49+U50+U51+U52+U53+U55+U56+U57+U58)=0,"_____ €",SUM(AQ46:AR53))</f>
        <v>_____ €</v>
      </c>
      <c r="AU46" s="19"/>
      <c r="AV46" s="19"/>
      <c r="AW46" s="19"/>
      <c r="AY46" s="18"/>
      <c r="AZ46" s="18"/>
      <c r="BA46" s="18"/>
      <c r="BB46" s="1"/>
    </row>
    <row r="47" spans="1:75" s="3" customFormat="1" ht="17.100000000000001" customHeight="1" thickTop="1" thickBot="1" x14ac:dyDescent="0.4">
      <c r="A47" s="79"/>
      <c r="B47" s="89"/>
      <c r="C47" s="205"/>
      <c r="D47" s="206"/>
      <c r="E47" s="211"/>
      <c r="F47" s="211"/>
      <c r="G47" s="211"/>
      <c r="H47" s="211"/>
      <c r="I47" s="109"/>
      <c r="J47" s="100"/>
      <c r="K47" s="115"/>
      <c r="M47" s="281"/>
      <c r="N47" s="282"/>
      <c r="O47" s="200" t="s">
        <v>69</v>
      </c>
      <c r="P47" s="201"/>
      <c r="Q47" s="201"/>
      <c r="R47" s="201"/>
      <c r="S47" s="202"/>
      <c r="T47" s="53">
        <v>52</v>
      </c>
      <c r="U47" s="36"/>
      <c r="V47" s="274"/>
      <c r="W47" s="6"/>
      <c r="X47" s="238"/>
      <c r="Y47" s="239"/>
      <c r="Z47" s="235" t="s">
        <v>83</v>
      </c>
      <c r="AA47" s="235"/>
      <c r="AB47" s="235"/>
      <c r="AC47" s="235"/>
      <c r="AD47" s="7">
        <v>63</v>
      </c>
      <c r="AE47" s="36"/>
      <c r="AF47" s="233"/>
      <c r="AH47" s="1"/>
      <c r="AI47" s="1"/>
      <c r="AN47" s="219"/>
      <c r="AO47" s="219"/>
      <c r="AP47" s="219"/>
      <c r="AQ47" s="220"/>
      <c r="AR47" s="220"/>
      <c r="AS47" s="253"/>
      <c r="AU47" s="19"/>
      <c r="AV47" s="19"/>
      <c r="AW47" s="19"/>
      <c r="BB47" s="1"/>
    </row>
    <row r="48" spans="1:75" s="3" customFormat="1" ht="17.100000000000001" customHeight="1" thickTop="1" thickBot="1" x14ac:dyDescent="0.4">
      <c r="A48" s="80"/>
      <c r="B48" s="90"/>
      <c r="C48" s="205"/>
      <c r="D48" s="206"/>
      <c r="E48" s="171" t="s">
        <v>72</v>
      </c>
      <c r="F48" s="171"/>
      <c r="G48" s="171"/>
      <c r="H48" s="171"/>
      <c r="I48" s="109">
        <v>12</v>
      </c>
      <c r="J48" s="99"/>
      <c r="K48" s="115"/>
      <c r="M48" s="281"/>
      <c r="N48" s="282"/>
      <c r="O48" s="200" t="s">
        <v>73</v>
      </c>
      <c r="P48" s="201"/>
      <c r="Q48" s="201"/>
      <c r="R48" s="201"/>
      <c r="S48" s="202"/>
      <c r="T48" s="53">
        <v>43</v>
      </c>
      <c r="U48" s="36"/>
      <c r="V48" s="274"/>
      <c r="W48" s="6"/>
      <c r="X48" s="238"/>
      <c r="Y48" s="239"/>
      <c r="Z48" s="235" t="s">
        <v>104</v>
      </c>
      <c r="AA48" s="235"/>
      <c r="AB48" s="235"/>
      <c r="AC48" s="235"/>
      <c r="AD48" s="7">
        <v>53</v>
      </c>
      <c r="AE48" s="36"/>
      <c r="AF48" s="233"/>
      <c r="AH48" s="1"/>
      <c r="AI48" s="1"/>
      <c r="AN48" s="221" t="s">
        <v>23</v>
      </c>
      <c r="AO48" s="221"/>
      <c r="AP48" s="221"/>
      <c r="AQ48" s="222" t="str">
        <f>IF(J52+J54+J56=0,"_____ €",I52*J52+I54*J54+I56*J56)</f>
        <v>_____ €</v>
      </c>
      <c r="AR48" s="222"/>
      <c r="AS48" s="253"/>
      <c r="AU48" s="19"/>
      <c r="AV48" s="19"/>
      <c r="AW48" s="19"/>
      <c r="AY48" s="18"/>
      <c r="AZ48" s="18"/>
      <c r="BA48" s="18"/>
    </row>
    <row r="49" spans="1:75" s="3" customFormat="1" ht="17.100000000000001" customHeight="1" thickTop="1" thickBot="1" x14ac:dyDescent="0.4">
      <c r="A49" s="91" t="s">
        <v>75</v>
      </c>
      <c r="B49" s="92" t="s">
        <v>76</v>
      </c>
      <c r="C49" s="205"/>
      <c r="D49" s="206"/>
      <c r="E49" s="171"/>
      <c r="F49" s="171"/>
      <c r="G49" s="171"/>
      <c r="H49" s="171"/>
      <c r="I49" s="109"/>
      <c r="J49" s="112"/>
      <c r="K49" s="115"/>
      <c r="M49" s="281"/>
      <c r="N49" s="282"/>
      <c r="O49" s="200" t="s">
        <v>74</v>
      </c>
      <c r="P49" s="201"/>
      <c r="Q49" s="201"/>
      <c r="R49" s="201"/>
      <c r="S49" s="202"/>
      <c r="T49" s="53">
        <v>38</v>
      </c>
      <c r="U49" s="36"/>
      <c r="V49" s="274"/>
      <c r="W49" s="6"/>
      <c r="X49" s="238"/>
      <c r="Y49" s="239"/>
      <c r="Z49" s="235" t="s">
        <v>84</v>
      </c>
      <c r="AA49" s="235"/>
      <c r="AB49" s="235"/>
      <c r="AC49" s="235"/>
      <c r="AD49" s="7">
        <v>43</v>
      </c>
      <c r="AE49" s="36"/>
      <c r="AF49" s="233"/>
      <c r="AH49" s="1"/>
      <c r="AI49" s="1"/>
      <c r="AN49" s="221"/>
      <c r="AO49" s="221"/>
      <c r="AP49" s="221"/>
      <c r="AQ49" s="222"/>
      <c r="AR49" s="222"/>
      <c r="AS49" s="253"/>
      <c r="AY49" s="18"/>
      <c r="AZ49" s="18"/>
      <c r="BA49" s="18"/>
    </row>
    <row r="50" spans="1:75" s="3" customFormat="1" ht="17.100000000000001" customHeight="1" thickTop="1" thickBot="1" x14ac:dyDescent="0.4">
      <c r="A50" s="91"/>
      <c r="B50" s="92"/>
      <c r="C50" s="207"/>
      <c r="D50" s="208"/>
      <c r="E50" s="172"/>
      <c r="F50" s="172"/>
      <c r="G50" s="172"/>
      <c r="H50" s="172"/>
      <c r="I50" s="173"/>
      <c r="J50" s="113"/>
      <c r="K50" s="116"/>
      <c r="M50" s="281"/>
      <c r="N50" s="282"/>
      <c r="O50" s="200" t="s">
        <v>6</v>
      </c>
      <c r="P50" s="201"/>
      <c r="Q50" s="201"/>
      <c r="R50" s="201"/>
      <c r="S50" s="202"/>
      <c r="T50" s="57">
        <f>IF($U$34=1,0,$T$34)</f>
        <v>187</v>
      </c>
      <c r="U50" s="36"/>
      <c r="V50" s="274"/>
      <c r="W50" s="6"/>
      <c r="X50" s="238"/>
      <c r="Y50" s="239"/>
      <c r="Z50" s="235" t="s">
        <v>103</v>
      </c>
      <c r="AA50" s="235"/>
      <c r="AB50" s="235"/>
      <c r="AC50" s="235"/>
      <c r="AD50" s="7">
        <v>40</v>
      </c>
      <c r="AE50" s="36"/>
      <c r="AF50" s="233"/>
      <c r="AH50" s="1"/>
      <c r="AI50" s="1"/>
      <c r="AN50" s="223" t="s">
        <v>19</v>
      </c>
      <c r="AO50" s="223"/>
      <c r="AP50" s="223"/>
      <c r="AQ50" s="224" t="str">
        <f>IF((T46*U46+T47*U47+T48*U48+T49*U49+T50*U50+T51*U51+T52*U52+T53*U53)=0,"_____ €",(T46*U46+T47*U47+T48*U48+T49*U49+T50*U50+T51*U51+T52*U52+T53*U53))</f>
        <v>_____ €</v>
      </c>
      <c r="AR50" s="224"/>
      <c r="AS50" s="253"/>
      <c r="AY50" s="18"/>
      <c r="AZ50" s="18"/>
      <c r="BA50" s="18"/>
    </row>
    <row r="51" spans="1:75" s="3" customFormat="1" ht="17.100000000000001" customHeight="1" thickTop="1" thickBot="1" x14ac:dyDescent="0.4">
      <c r="A51" s="91"/>
      <c r="B51" s="92"/>
      <c r="C51" s="34"/>
      <c r="J51" s="44"/>
      <c r="K51" s="10"/>
      <c r="M51" s="281"/>
      <c r="N51" s="282"/>
      <c r="O51" s="200" t="s">
        <v>70</v>
      </c>
      <c r="P51" s="201"/>
      <c r="Q51" s="201"/>
      <c r="R51" s="201"/>
      <c r="S51" s="202"/>
      <c r="T51" s="53">
        <f>IF(A53="x",T46,116)</f>
        <v>116</v>
      </c>
      <c r="U51" s="36"/>
      <c r="V51" s="274"/>
      <c r="W51" s="6"/>
      <c r="X51" s="238"/>
      <c r="Y51" s="239"/>
      <c r="Z51" s="235" t="s">
        <v>85</v>
      </c>
      <c r="AA51" s="235"/>
      <c r="AB51" s="235"/>
      <c r="AC51" s="235"/>
      <c r="AD51" s="7">
        <v>33</v>
      </c>
      <c r="AE51" s="36"/>
      <c r="AF51" s="233"/>
      <c r="AH51" s="1"/>
      <c r="AI51" s="1"/>
      <c r="AN51" s="223"/>
      <c r="AO51" s="223"/>
      <c r="AP51" s="223"/>
      <c r="AQ51" s="224"/>
      <c r="AR51" s="224"/>
      <c r="AS51" s="253"/>
      <c r="AY51" s="18"/>
      <c r="AZ51" s="18"/>
      <c r="BA51" s="18"/>
    </row>
    <row r="52" spans="1:75" s="3" customFormat="1" ht="17.100000000000001" customHeight="1" thickTop="1" thickBot="1" x14ac:dyDescent="0.4">
      <c r="A52" s="91"/>
      <c r="B52" s="92"/>
      <c r="C52" s="212" t="s">
        <v>46</v>
      </c>
      <c r="D52" s="213"/>
      <c r="E52" s="101" t="s">
        <v>66</v>
      </c>
      <c r="F52" s="101"/>
      <c r="G52" s="101"/>
      <c r="H52" s="101"/>
      <c r="I52" s="102">
        <v>20</v>
      </c>
      <c r="J52" s="104"/>
      <c r="K52" s="105" t="str">
        <f>IF(J52+J54+J56=0,"_____ €",I52*J52+I54*J54+I56*J56)</f>
        <v>_____ €</v>
      </c>
      <c r="M52" s="281"/>
      <c r="N52" s="282"/>
      <c r="O52" s="200" t="s">
        <v>71</v>
      </c>
      <c r="P52" s="201"/>
      <c r="Q52" s="201"/>
      <c r="R52" s="201"/>
      <c r="S52" s="202"/>
      <c r="T52" s="53">
        <f>IF(A53="x",T47,91)</f>
        <v>91</v>
      </c>
      <c r="U52" s="36"/>
      <c r="V52" s="274"/>
      <c r="W52" s="6"/>
      <c r="X52" s="238"/>
      <c r="Y52" s="239"/>
      <c r="Z52" s="235" t="s">
        <v>102</v>
      </c>
      <c r="AA52" s="235"/>
      <c r="AB52" s="235"/>
      <c r="AC52" s="235"/>
      <c r="AD52" s="7">
        <v>77</v>
      </c>
      <c r="AE52" s="36"/>
      <c r="AF52" s="233"/>
      <c r="AH52" s="1"/>
      <c r="AI52" s="1"/>
      <c r="AN52" s="225" t="s">
        <v>5</v>
      </c>
      <c r="AO52" s="225"/>
      <c r="AP52" s="225"/>
      <c r="AQ52" s="218" t="str">
        <f>IF(U55+U56+U57+U58=0,"____ €",T55*U55+T56*U56+T57*U57+T58*U58)</f>
        <v>____ €</v>
      </c>
      <c r="AR52" s="218"/>
      <c r="AS52" s="253"/>
      <c r="AY52" s="18"/>
      <c r="AZ52" s="18"/>
      <c r="BA52" s="18"/>
    </row>
    <row r="53" spans="1:75" s="3" customFormat="1" ht="17.100000000000001" customHeight="1" thickTop="1" thickBot="1" x14ac:dyDescent="0.4">
      <c r="A53" s="79"/>
      <c r="B53" s="81"/>
      <c r="C53" s="214"/>
      <c r="D53" s="215"/>
      <c r="E53" s="96"/>
      <c r="F53" s="96"/>
      <c r="G53" s="96"/>
      <c r="H53" s="96"/>
      <c r="I53" s="103"/>
      <c r="J53" s="100"/>
      <c r="K53" s="106"/>
      <c r="M53" s="283"/>
      <c r="N53" s="284"/>
      <c r="O53" s="73" t="s">
        <v>59</v>
      </c>
      <c r="P53" s="74"/>
      <c r="Q53" s="74"/>
      <c r="R53" s="74"/>
      <c r="S53" s="75"/>
      <c r="T53" s="54">
        <v>58</v>
      </c>
      <c r="U53" s="37"/>
      <c r="V53" s="275"/>
      <c r="W53" s="6"/>
      <c r="X53" s="238"/>
      <c r="Y53" s="239"/>
      <c r="Z53" s="235" t="s">
        <v>86</v>
      </c>
      <c r="AA53" s="235"/>
      <c r="AB53" s="235"/>
      <c r="AC53" s="235"/>
      <c r="AD53" s="7">
        <v>63</v>
      </c>
      <c r="AE53" s="36"/>
      <c r="AF53" s="233"/>
      <c r="AH53" s="1"/>
      <c r="AI53" s="1"/>
      <c r="AN53" s="225"/>
      <c r="AO53" s="225"/>
      <c r="AP53" s="225"/>
      <c r="AQ53" s="218"/>
      <c r="AR53" s="218"/>
      <c r="AS53" s="253"/>
      <c r="AY53" s="18"/>
      <c r="AZ53" s="18"/>
      <c r="BA53" s="18"/>
    </row>
    <row r="54" spans="1:75" s="3" customFormat="1" ht="17.100000000000001" customHeight="1" thickTop="1" thickBot="1" x14ac:dyDescent="0.4">
      <c r="A54" s="80"/>
      <c r="B54" s="82"/>
      <c r="C54" s="214"/>
      <c r="D54" s="215"/>
      <c r="E54" s="96" t="s">
        <v>65</v>
      </c>
      <c r="F54" s="96"/>
      <c r="G54" s="96"/>
      <c r="H54" s="96"/>
      <c r="I54" s="97">
        <v>11</v>
      </c>
      <c r="J54" s="99"/>
      <c r="K54" s="106"/>
      <c r="X54" s="238"/>
      <c r="Y54" s="239"/>
      <c r="Z54" s="235"/>
      <c r="AA54" s="235"/>
      <c r="AB54" s="235"/>
      <c r="AC54" s="235"/>
      <c r="AD54" s="7"/>
      <c r="AE54" s="38"/>
      <c r="AF54" s="233"/>
      <c r="AH54" s="1"/>
      <c r="AI54" s="1"/>
      <c r="AY54" s="18"/>
      <c r="AZ54" s="18"/>
      <c r="BA54" s="18"/>
    </row>
    <row r="55" spans="1:75" ht="17.100000000000001" customHeight="1" thickTop="1" thickBot="1" x14ac:dyDescent="0.4">
      <c r="A55" s="83" t="s">
        <v>77</v>
      </c>
      <c r="B55" s="86" t="s">
        <v>100</v>
      </c>
      <c r="C55" s="214"/>
      <c r="D55" s="215"/>
      <c r="E55" s="96"/>
      <c r="F55" s="96"/>
      <c r="G55" s="96"/>
      <c r="H55" s="96"/>
      <c r="I55" s="98"/>
      <c r="J55" s="100"/>
      <c r="K55" s="106"/>
      <c r="L55" s="3"/>
      <c r="M55" s="254" t="s">
        <v>5</v>
      </c>
      <c r="N55" s="255"/>
      <c r="O55" s="271" t="s">
        <v>106</v>
      </c>
      <c r="P55" s="271"/>
      <c r="Q55" s="271"/>
      <c r="R55" s="271"/>
      <c r="S55" s="271"/>
      <c r="T55" s="14">
        <v>58</v>
      </c>
      <c r="U55" s="35"/>
      <c r="V55" s="197" t="str">
        <f>IF(U55+U56+U57+U58=0,"____ €",T55*U55+T56*U56+T57*U57+T58*U58)</f>
        <v>____ €</v>
      </c>
      <c r="W55" s="3"/>
      <c r="X55" s="238"/>
      <c r="Y55" s="239"/>
      <c r="Z55" s="235"/>
      <c r="AA55" s="235"/>
      <c r="AB55" s="235"/>
      <c r="AC55" s="235"/>
      <c r="AD55" s="7"/>
      <c r="AE55" s="38"/>
      <c r="AF55" s="233"/>
      <c r="AG55" s="3"/>
      <c r="AJ55" s="3"/>
      <c r="AK55" s="3"/>
      <c r="AL55" s="3"/>
      <c r="AM55" s="3"/>
      <c r="AN55" s="226" t="s">
        <v>7</v>
      </c>
      <c r="AO55" s="226"/>
      <c r="AP55" s="226"/>
      <c r="AQ55" s="11"/>
      <c r="AR55" s="11"/>
      <c r="AS55" s="11"/>
      <c r="AT55" s="230" t="str">
        <f>IF(AE46+AE47+AE48+AE49+AE50+AE51+AE52+AE53+AE54+AE55+AE56+AE57+AE58=0,"_____ €",AD46*AE46+AD47*AE47+AD48*AE48+AD49*AE49+AD50*AE50+AD51*AE51+AD52*AE52+AD53*AE53+AD54*AE54+AD55*AE55+AD56*AE56+AD57*AE57+AD58*AE58)</f>
        <v>_____ €</v>
      </c>
      <c r="AU55" s="230"/>
      <c r="AV55" s="3"/>
      <c r="AW55" s="3"/>
      <c r="AX55" s="3"/>
      <c r="AY55" s="18"/>
      <c r="AZ55" s="18"/>
      <c r="BA55" s="18"/>
      <c r="BB55" s="3"/>
    </row>
    <row r="56" spans="1:75" ht="17.100000000000001" customHeight="1" thickTop="1" thickBot="1" x14ac:dyDescent="0.4">
      <c r="A56" s="84"/>
      <c r="B56" s="87"/>
      <c r="C56" s="214"/>
      <c r="D56" s="215"/>
      <c r="E56" s="174" t="s">
        <v>67</v>
      </c>
      <c r="F56" s="174"/>
      <c r="G56" s="174"/>
      <c r="H56" s="174"/>
      <c r="I56" s="103">
        <v>40</v>
      </c>
      <c r="J56" s="99"/>
      <c r="K56" s="106"/>
      <c r="L56" s="3"/>
      <c r="M56" s="256"/>
      <c r="N56" s="257"/>
      <c r="O56" s="272"/>
      <c r="P56" s="272"/>
      <c r="Q56" s="272"/>
      <c r="R56" s="272"/>
      <c r="S56" s="272"/>
      <c r="T56" s="22"/>
      <c r="U56" s="45"/>
      <c r="V56" s="198"/>
      <c r="W56" s="3"/>
      <c r="X56" s="238"/>
      <c r="Y56" s="239"/>
      <c r="Z56" s="235"/>
      <c r="AA56" s="235"/>
      <c r="AB56" s="235"/>
      <c r="AC56" s="235"/>
      <c r="AD56" s="7"/>
      <c r="AE56" s="38"/>
      <c r="AF56" s="233"/>
      <c r="AG56" s="3"/>
      <c r="AJ56" s="3"/>
      <c r="AK56" s="3"/>
      <c r="AL56" s="3"/>
      <c r="AM56" s="3"/>
      <c r="AN56" s="226"/>
      <c r="AO56" s="226"/>
      <c r="AP56" s="226"/>
      <c r="AQ56" s="11"/>
      <c r="AR56" s="11"/>
      <c r="AS56" s="11"/>
      <c r="AT56" s="230"/>
      <c r="AU56" s="230"/>
      <c r="AV56" s="3"/>
      <c r="AW56" s="3"/>
      <c r="AX56" s="3"/>
      <c r="AY56" s="18"/>
      <c r="AZ56" s="18"/>
      <c r="BA56" s="18"/>
      <c r="BB56" s="3"/>
    </row>
    <row r="57" spans="1:75" ht="17.100000000000001" customHeight="1" thickTop="1" thickBot="1" x14ac:dyDescent="0.4">
      <c r="A57" s="84"/>
      <c r="B57" s="87"/>
      <c r="C57" s="214"/>
      <c r="D57" s="215"/>
      <c r="E57" s="174"/>
      <c r="F57" s="174"/>
      <c r="G57" s="174"/>
      <c r="H57" s="174"/>
      <c r="I57" s="103"/>
      <c r="J57" s="112"/>
      <c r="K57" s="106"/>
      <c r="L57" s="3"/>
      <c r="M57" s="256"/>
      <c r="N57" s="257"/>
      <c r="O57" s="272"/>
      <c r="P57" s="272"/>
      <c r="Q57" s="272"/>
      <c r="R57" s="272"/>
      <c r="S57" s="272"/>
      <c r="T57" s="22"/>
      <c r="U57" s="45"/>
      <c r="V57" s="198"/>
      <c r="W57" s="3"/>
      <c r="X57" s="238"/>
      <c r="Y57" s="239"/>
      <c r="Z57" s="246" t="s">
        <v>101</v>
      </c>
      <c r="AA57" s="246"/>
      <c r="AB57" s="246"/>
      <c r="AC57" s="246"/>
      <c r="AD57" s="7"/>
      <c r="AE57" s="36"/>
      <c r="AF57" s="233"/>
      <c r="AG57" s="3"/>
      <c r="AJ57" s="3"/>
      <c r="AK57" s="3"/>
      <c r="AL57" s="3"/>
      <c r="AM57" s="3"/>
      <c r="AN57" s="231" t="s">
        <v>8</v>
      </c>
      <c r="AO57" s="231"/>
      <c r="AP57" s="231"/>
      <c r="AQ57" s="12"/>
      <c r="AR57" s="12"/>
      <c r="AS57" s="12"/>
      <c r="AT57" s="12"/>
      <c r="AU57" s="12"/>
      <c r="AV57" s="248" t="str">
        <f>IF(AE47+AE51+AE55=0,"_____ €",AE47*$AQ$1+AE51*$AQ$1+AE55*$AQ$1)</f>
        <v>_____ €</v>
      </c>
      <c r="AW57" s="248"/>
      <c r="AX57" s="3"/>
      <c r="AY57" s="18"/>
      <c r="AZ57" s="18"/>
      <c r="BA57" s="18"/>
      <c r="BB57" s="3"/>
    </row>
    <row r="58" spans="1:75" ht="17.100000000000001" customHeight="1" thickTop="1" thickBot="1" x14ac:dyDescent="0.4">
      <c r="A58" s="85"/>
      <c r="B58" s="88"/>
      <c r="C58" s="216"/>
      <c r="D58" s="217"/>
      <c r="E58" s="175"/>
      <c r="F58" s="175"/>
      <c r="G58" s="175"/>
      <c r="H58" s="175"/>
      <c r="I58" s="176"/>
      <c r="J58" s="113"/>
      <c r="K58" s="107"/>
      <c r="L58" s="3"/>
      <c r="M58" s="258"/>
      <c r="N58" s="259"/>
      <c r="O58" s="268" t="s">
        <v>107</v>
      </c>
      <c r="P58" s="269"/>
      <c r="Q58" s="269"/>
      <c r="R58" s="269"/>
      <c r="S58" s="270"/>
      <c r="T58" s="27">
        <f>IF(U53=1,0,T55)</f>
        <v>58</v>
      </c>
      <c r="U58" s="37"/>
      <c r="V58" s="199"/>
      <c r="W58" s="3"/>
      <c r="X58" s="240"/>
      <c r="Y58" s="241"/>
      <c r="Z58" s="247" t="s">
        <v>99</v>
      </c>
      <c r="AA58" s="247"/>
      <c r="AB58" s="247"/>
      <c r="AC58" s="247"/>
      <c r="AD58" s="61"/>
      <c r="AE58" s="37"/>
      <c r="AF58" s="234"/>
      <c r="AG58" s="3"/>
      <c r="AJ58" s="3"/>
      <c r="AK58" s="3"/>
      <c r="AL58" s="3"/>
      <c r="AM58" s="3"/>
      <c r="AN58" s="231"/>
      <c r="AO58" s="231"/>
      <c r="AP58" s="231"/>
      <c r="AQ58" s="12"/>
      <c r="AR58" s="12"/>
      <c r="AS58" s="12"/>
      <c r="AT58" s="12"/>
      <c r="AU58" s="12"/>
      <c r="AV58" s="248"/>
      <c r="AW58" s="248"/>
      <c r="AX58" s="3"/>
      <c r="AY58" s="18"/>
      <c r="AZ58" s="18"/>
      <c r="BA58" s="18"/>
      <c r="BB58" s="3"/>
    </row>
    <row r="59" spans="1:75" ht="15" customHeight="1" thickTop="1" thickBot="1" x14ac:dyDescent="0.4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X59" s="3"/>
      <c r="AY59" s="18"/>
      <c r="BG59" s="3"/>
      <c r="BH59" s="3"/>
      <c r="BI59" s="3"/>
      <c r="BV59" s="3"/>
      <c r="BW59" s="3"/>
    </row>
    <row r="60" spans="1:75" ht="20.100000000000001" customHeight="1" outlineLevel="1" thickTop="1" thickBot="1" x14ac:dyDescent="0.4">
      <c r="A60" s="179" t="s">
        <v>31</v>
      </c>
      <c r="B60" s="180"/>
      <c r="C60" s="110" t="s">
        <v>11</v>
      </c>
      <c r="D60" s="111"/>
      <c r="E60" s="93"/>
      <c r="F60" s="94"/>
      <c r="G60" s="94"/>
      <c r="H60" s="94"/>
      <c r="I60" s="94"/>
      <c r="J60" s="94"/>
      <c r="K60" s="94"/>
      <c r="L60" s="95"/>
      <c r="M60" s="227" t="s">
        <v>9</v>
      </c>
      <c r="N60" s="227"/>
      <c r="O60" s="93"/>
      <c r="P60" s="94"/>
      <c r="Q60" s="94"/>
      <c r="R60" s="94"/>
      <c r="S60" s="94"/>
      <c r="T60" s="94"/>
      <c r="U60" s="95"/>
      <c r="V60" s="111" t="s">
        <v>3</v>
      </c>
      <c r="W60" s="111"/>
      <c r="X60" s="228"/>
      <c r="Y60" s="229"/>
      <c r="Z60" s="227" t="s">
        <v>2</v>
      </c>
      <c r="AA60" s="227"/>
      <c r="AB60" s="227"/>
      <c r="AC60" s="243"/>
      <c r="AD60" s="244"/>
      <c r="AE60" s="244"/>
      <c r="AF60" s="245"/>
      <c r="AX60" s="3"/>
      <c r="AY60" s="18"/>
      <c r="AZ60" s="18"/>
      <c r="BA60" s="18"/>
      <c r="BB60" s="3"/>
      <c r="BG60" s="3"/>
      <c r="BH60" s="3"/>
      <c r="BI60" s="3"/>
    </row>
    <row r="61" spans="1:75" ht="5.0999999999999996" customHeight="1" outlineLevel="1" thickTop="1" thickBot="1" x14ac:dyDescent="0.4">
      <c r="A61" s="181"/>
      <c r="B61" s="182"/>
      <c r="AX61" s="3"/>
      <c r="AY61" s="18"/>
      <c r="AZ61" s="18"/>
      <c r="BA61" s="18"/>
      <c r="BB61" s="3"/>
      <c r="BG61" s="3"/>
      <c r="BH61" s="3"/>
      <c r="BI61" s="3"/>
    </row>
    <row r="62" spans="1:75" s="3" customFormat="1" ht="17.100000000000001" customHeight="1" outlineLevel="1" thickTop="1" thickBot="1" x14ac:dyDescent="0.4">
      <c r="A62" s="181"/>
      <c r="B62" s="182"/>
      <c r="C62" s="203" t="s">
        <v>4</v>
      </c>
      <c r="D62" s="204"/>
      <c r="E62" s="209" t="s">
        <v>47</v>
      </c>
      <c r="F62" s="210"/>
      <c r="G62" s="210"/>
      <c r="H62" s="210"/>
      <c r="I62" s="108">
        <v>30</v>
      </c>
      <c r="J62" s="104"/>
      <c r="K62" s="114" t="str">
        <f>IF(J62+J64=0,"____ €",J62*I62+I64*J64)</f>
        <v>____ €</v>
      </c>
      <c r="M62" s="279" t="s">
        <v>52</v>
      </c>
      <c r="N62" s="280"/>
      <c r="O62" s="276" t="s">
        <v>68</v>
      </c>
      <c r="P62" s="277"/>
      <c r="Q62" s="277"/>
      <c r="R62" s="277"/>
      <c r="S62" s="278"/>
      <c r="T62" s="56">
        <v>58</v>
      </c>
      <c r="U62" s="35"/>
      <c r="V62" s="273" t="str">
        <f>IF(SUM(U62:U69)=0,"______ €",T62*U62+T63*U63+T64*U64+T65*U65+T66*U66+T67*U67+T68*U68+T69*U69)</f>
        <v>______ €</v>
      </c>
      <c r="W62" s="6"/>
      <c r="X62" s="236" t="s">
        <v>45</v>
      </c>
      <c r="Y62" s="237"/>
      <c r="Z62" s="242" t="s">
        <v>105</v>
      </c>
      <c r="AA62" s="242"/>
      <c r="AB62" s="242"/>
      <c r="AC62" s="242"/>
      <c r="AD62" s="15">
        <v>77</v>
      </c>
      <c r="AE62" s="35"/>
      <c r="AF62" s="232" t="str">
        <f>IF(AE62+AE63+AE64+AE65+AE66+AE67+AE68+AE69+AE70+AE71+AE72+AE73+AE74=0,"_____ €",AD62*AE62+AD63*AE63+AD64*AE64+AD65*AE65+AD66*AE66+AD67*AE67+AD68*AE68+AD69*AE69+AD70*AE70+AD71*AE71+AD72*AE72+AD73*AE73+AD74*AE74)</f>
        <v>_____ €</v>
      </c>
      <c r="AN62" s="219" t="s">
        <v>22</v>
      </c>
      <c r="AO62" s="219"/>
      <c r="AP62" s="219"/>
      <c r="AQ62" s="220" t="str">
        <f>IF((J62+J64)=0,"_____ €",(J62*I62+I64*J64))</f>
        <v>_____ €</v>
      </c>
      <c r="AR62" s="220"/>
      <c r="AS62" s="253" t="str">
        <f>IF((J62+J64+J68+J70+J72+U62+U63+U64+U65+U66+U67+U68+U69+U71+U72+U73+U74)=0,"_____ €",SUM(AQ62:AR69))</f>
        <v>_____ €</v>
      </c>
      <c r="AY62" s="18"/>
      <c r="AZ62" s="18"/>
      <c r="BA62" s="18"/>
    </row>
    <row r="63" spans="1:75" s="3" customFormat="1" ht="17.100000000000001" customHeight="1" outlineLevel="1" thickTop="1" thickBot="1" x14ac:dyDescent="0.4">
      <c r="A63" s="79"/>
      <c r="B63" s="89"/>
      <c r="C63" s="205"/>
      <c r="D63" s="206"/>
      <c r="E63" s="211"/>
      <c r="F63" s="211"/>
      <c r="G63" s="211"/>
      <c r="H63" s="211"/>
      <c r="I63" s="109"/>
      <c r="J63" s="100"/>
      <c r="K63" s="115"/>
      <c r="M63" s="281"/>
      <c r="N63" s="282"/>
      <c r="O63" s="200" t="s">
        <v>69</v>
      </c>
      <c r="P63" s="201"/>
      <c r="Q63" s="201"/>
      <c r="R63" s="201"/>
      <c r="S63" s="202"/>
      <c r="T63" s="53">
        <v>52</v>
      </c>
      <c r="U63" s="36"/>
      <c r="V63" s="274"/>
      <c r="W63" s="6"/>
      <c r="X63" s="238"/>
      <c r="Y63" s="239"/>
      <c r="Z63" s="235" t="s">
        <v>83</v>
      </c>
      <c r="AA63" s="235"/>
      <c r="AB63" s="235"/>
      <c r="AC63" s="235"/>
      <c r="AD63" s="7">
        <v>63</v>
      </c>
      <c r="AE63" s="36"/>
      <c r="AF63" s="233"/>
      <c r="AN63" s="219"/>
      <c r="AO63" s="219"/>
      <c r="AP63" s="219"/>
      <c r="AQ63" s="220"/>
      <c r="AR63" s="220"/>
      <c r="AS63" s="253"/>
      <c r="AY63" s="18"/>
      <c r="AZ63" s="18"/>
      <c r="BA63" s="18"/>
    </row>
    <row r="64" spans="1:75" s="3" customFormat="1" ht="17.100000000000001" customHeight="1" outlineLevel="1" thickTop="1" thickBot="1" x14ac:dyDescent="0.4">
      <c r="A64" s="80"/>
      <c r="B64" s="90"/>
      <c r="C64" s="205"/>
      <c r="D64" s="206"/>
      <c r="E64" s="171" t="s">
        <v>72</v>
      </c>
      <c r="F64" s="171"/>
      <c r="G64" s="171"/>
      <c r="H64" s="171"/>
      <c r="I64" s="109">
        <v>6</v>
      </c>
      <c r="J64" s="99"/>
      <c r="K64" s="115"/>
      <c r="M64" s="281"/>
      <c r="N64" s="282"/>
      <c r="O64" s="200" t="s">
        <v>73</v>
      </c>
      <c r="P64" s="201"/>
      <c r="Q64" s="201"/>
      <c r="R64" s="201"/>
      <c r="S64" s="202"/>
      <c r="T64" s="53">
        <v>43</v>
      </c>
      <c r="U64" s="36"/>
      <c r="V64" s="274"/>
      <c r="W64" s="6"/>
      <c r="X64" s="238"/>
      <c r="Y64" s="239"/>
      <c r="Z64" s="235" t="s">
        <v>104</v>
      </c>
      <c r="AA64" s="235"/>
      <c r="AB64" s="235"/>
      <c r="AC64" s="235"/>
      <c r="AD64" s="7">
        <v>53</v>
      </c>
      <c r="AE64" s="36"/>
      <c r="AF64" s="233"/>
      <c r="AN64" s="221" t="s">
        <v>23</v>
      </c>
      <c r="AO64" s="221"/>
      <c r="AP64" s="221"/>
      <c r="AQ64" s="222" t="str">
        <f>IF(J68+J70+J72=0,"_____ €",I68*J68+I70*J70+I72*J72)</f>
        <v>_____ €</v>
      </c>
      <c r="AR64" s="222"/>
      <c r="AS64" s="253"/>
      <c r="AY64" s="18"/>
      <c r="AZ64" s="18"/>
      <c r="BA64" s="18"/>
    </row>
    <row r="65" spans="1:61" s="3" customFormat="1" ht="17.100000000000001" customHeight="1" outlineLevel="1" thickTop="1" thickBot="1" x14ac:dyDescent="0.4">
      <c r="A65" s="91" t="s">
        <v>75</v>
      </c>
      <c r="B65" s="92" t="s">
        <v>76</v>
      </c>
      <c r="C65" s="205"/>
      <c r="D65" s="206"/>
      <c r="E65" s="171"/>
      <c r="F65" s="171"/>
      <c r="G65" s="171"/>
      <c r="H65" s="171"/>
      <c r="I65" s="109"/>
      <c r="J65" s="112"/>
      <c r="K65" s="115"/>
      <c r="M65" s="281"/>
      <c r="N65" s="282"/>
      <c r="O65" s="200" t="s">
        <v>74</v>
      </c>
      <c r="P65" s="201"/>
      <c r="Q65" s="201"/>
      <c r="R65" s="201"/>
      <c r="S65" s="202"/>
      <c r="T65" s="53">
        <v>38</v>
      </c>
      <c r="U65" s="36"/>
      <c r="V65" s="274"/>
      <c r="W65" s="6"/>
      <c r="X65" s="238"/>
      <c r="Y65" s="239"/>
      <c r="Z65" s="235" t="s">
        <v>84</v>
      </c>
      <c r="AA65" s="235"/>
      <c r="AB65" s="235"/>
      <c r="AC65" s="235"/>
      <c r="AD65" s="7">
        <v>43</v>
      </c>
      <c r="AE65" s="36"/>
      <c r="AF65" s="233"/>
      <c r="AN65" s="221"/>
      <c r="AO65" s="221"/>
      <c r="AP65" s="221"/>
      <c r="AQ65" s="222"/>
      <c r="AR65" s="222"/>
      <c r="AS65" s="253"/>
      <c r="AY65" s="18"/>
      <c r="AZ65" s="18"/>
      <c r="BA65" s="18"/>
    </row>
    <row r="66" spans="1:61" s="3" customFormat="1" ht="17.100000000000001" customHeight="1" outlineLevel="1" thickTop="1" thickBot="1" x14ac:dyDescent="0.4">
      <c r="A66" s="91"/>
      <c r="B66" s="92"/>
      <c r="C66" s="207"/>
      <c r="D66" s="208"/>
      <c r="E66" s="172"/>
      <c r="F66" s="172"/>
      <c r="G66" s="172"/>
      <c r="H66" s="172"/>
      <c r="I66" s="173"/>
      <c r="J66" s="113"/>
      <c r="K66" s="116"/>
      <c r="M66" s="281"/>
      <c r="N66" s="282"/>
      <c r="O66" s="200" t="s">
        <v>6</v>
      </c>
      <c r="P66" s="201"/>
      <c r="Q66" s="201"/>
      <c r="R66" s="201"/>
      <c r="S66" s="202"/>
      <c r="T66" s="57">
        <f>IF($U$34=1,0,$T$34)</f>
        <v>187</v>
      </c>
      <c r="U66" s="36"/>
      <c r="V66" s="274"/>
      <c r="W66" s="6"/>
      <c r="X66" s="238"/>
      <c r="Y66" s="239"/>
      <c r="Z66" s="235" t="s">
        <v>103</v>
      </c>
      <c r="AA66" s="235"/>
      <c r="AB66" s="235"/>
      <c r="AC66" s="235"/>
      <c r="AD66" s="7">
        <v>40</v>
      </c>
      <c r="AE66" s="36"/>
      <c r="AF66" s="233"/>
      <c r="AN66" s="223" t="s">
        <v>19</v>
      </c>
      <c r="AO66" s="223"/>
      <c r="AP66" s="223"/>
      <c r="AQ66" s="224" t="str">
        <f>IF((T62*U62+T63*U63+T64*U64+T65*U65+T66*U66+T67*U67+T68*U68+T69*U69)=0,"_____ €",(T62*U62+T63*U63+T64*U64+T65*U65+T66*U66+T67*U67+T68*U68+T69*U69))</f>
        <v>_____ €</v>
      </c>
      <c r="AR66" s="224"/>
      <c r="AS66" s="253"/>
      <c r="AY66" s="18"/>
      <c r="AZ66" s="18"/>
      <c r="BA66" s="18"/>
    </row>
    <row r="67" spans="1:61" s="3" customFormat="1" ht="17.100000000000001" customHeight="1" outlineLevel="1" thickTop="1" thickBot="1" x14ac:dyDescent="0.4">
      <c r="A67" s="91"/>
      <c r="B67" s="92"/>
      <c r="C67" s="34"/>
      <c r="J67" s="44"/>
      <c r="K67" s="10"/>
      <c r="M67" s="281"/>
      <c r="N67" s="282"/>
      <c r="O67" s="200" t="s">
        <v>70</v>
      </c>
      <c r="P67" s="201"/>
      <c r="Q67" s="201"/>
      <c r="R67" s="201"/>
      <c r="S67" s="202"/>
      <c r="T67" s="53">
        <f>IF(A69="x",T62,116)</f>
        <v>116</v>
      </c>
      <c r="U67" s="36"/>
      <c r="V67" s="274"/>
      <c r="W67" s="6"/>
      <c r="X67" s="238"/>
      <c r="Y67" s="239"/>
      <c r="Z67" s="235" t="s">
        <v>85</v>
      </c>
      <c r="AA67" s="235"/>
      <c r="AB67" s="235"/>
      <c r="AC67" s="235"/>
      <c r="AD67" s="7">
        <v>33</v>
      </c>
      <c r="AE67" s="36"/>
      <c r="AF67" s="233"/>
      <c r="AN67" s="223"/>
      <c r="AO67" s="223"/>
      <c r="AP67" s="223"/>
      <c r="AQ67" s="224"/>
      <c r="AR67" s="224"/>
      <c r="AS67" s="253"/>
      <c r="AY67" s="18"/>
      <c r="AZ67" s="18"/>
      <c r="BA67" s="18"/>
    </row>
    <row r="68" spans="1:61" s="3" customFormat="1" ht="17.100000000000001" customHeight="1" outlineLevel="1" thickTop="1" thickBot="1" x14ac:dyDescent="0.4">
      <c r="A68" s="91"/>
      <c r="B68" s="92"/>
      <c r="C68" s="212" t="s">
        <v>46</v>
      </c>
      <c r="D68" s="213"/>
      <c r="E68" s="101" t="s">
        <v>66</v>
      </c>
      <c r="F68" s="101"/>
      <c r="G68" s="101"/>
      <c r="H68" s="101"/>
      <c r="I68" s="102">
        <v>20</v>
      </c>
      <c r="J68" s="104"/>
      <c r="K68" s="105" t="str">
        <f>IF(J68+J70+J72=0,"_____ €",I68*J68+I70*J70+I72*J72)</f>
        <v>_____ €</v>
      </c>
      <c r="M68" s="281"/>
      <c r="N68" s="282"/>
      <c r="O68" s="200" t="s">
        <v>71</v>
      </c>
      <c r="P68" s="201"/>
      <c r="Q68" s="201"/>
      <c r="R68" s="201"/>
      <c r="S68" s="202"/>
      <c r="T68" s="53">
        <f>IF(A69="x",T63,91)</f>
        <v>91</v>
      </c>
      <c r="U68" s="36"/>
      <c r="V68" s="274"/>
      <c r="W68" s="6"/>
      <c r="X68" s="238"/>
      <c r="Y68" s="239"/>
      <c r="Z68" s="235" t="s">
        <v>102</v>
      </c>
      <c r="AA68" s="235"/>
      <c r="AB68" s="235"/>
      <c r="AC68" s="235"/>
      <c r="AD68" s="7">
        <v>77</v>
      </c>
      <c r="AE68" s="36"/>
      <c r="AF68" s="233"/>
      <c r="AN68" s="225" t="s">
        <v>5</v>
      </c>
      <c r="AO68" s="225"/>
      <c r="AP68" s="225"/>
      <c r="AQ68" s="218" t="str">
        <f>IF(U71+U72+U73+U74=0,"____ €",T71*U71+T72*U72+T73*U73+T74*U74)</f>
        <v>____ €</v>
      </c>
      <c r="AR68" s="218"/>
      <c r="AS68" s="253"/>
      <c r="AY68" s="18"/>
      <c r="AZ68" s="18"/>
      <c r="BA68" s="18"/>
    </row>
    <row r="69" spans="1:61" s="3" customFormat="1" ht="17.100000000000001" customHeight="1" outlineLevel="1" thickTop="1" thickBot="1" x14ac:dyDescent="0.4">
      <c r="A69" s="79"/>
      <c r="B69" s="81"/>
      <c r="C69" s="214"/>
      <c r="D69" s="215"/>
      <c r="E69" s="96"/>
      <c r="F69" s="96"/>
      <c r="G69" s="96"/>
      <c r="H69" s="96"/>
      <c r="I69" s="103"/>
      <c r="J69" s="100"/>
      <c r="K69" s="106"/>
      <c r="M69" s="283"/>
      <c r="N69" s="284"/>
      <c r="O69" s="73" t="s">
        <v>59</v>
      </c>
      <c r="P69" s="74"/>
      <c r="Q69" s="74"/>
      <c r="R69" s="74"/>
      <c r="S69" s="75"/>
      <c r="T69" s="54">
        <v>58</v>
      </c>
      <c r="U69" s="37"/>
      <c r="V69" s="275"/>
      <c r="W69" s="6"/>
      <c r="X69" s="238"/>
      <c r="Y69" s="239"/>
      <c r="Z69" s="235" t="s">
        <v>86</v>
      </c>
      <c r="AA69" s="235"/>
      <c r="AB69" s="235"/>
      <c r="AC69" s="235"/>
      <c r="AD69" s="7">
        <v>63</v>
      </c>
      <c r="AE69" s="36"/>
      <c r="AF69" s="233"/>
      <c r="AN69" s="225"/>
      <c r="AO69" s="225"/>
      <c r="AP69" s="225"/>
      <c r="AQ69" s="218"/>
      <c r="AR69" s="218"/>
      <c r="AS69" s="253"/>
      <c r="AY69" s="18"/>
      <c r="AZ69" s="18"/>
      <c r="BA69" s="18"/>
    </row>
    <row r="70" spans="1:61" s="3" customFormat="1" ht="17.100000000000001" customHeight="1" outlineLevel="1" thickTop="1" thickBot="1" x14ac:dyDescent="0.4">
      <c r="A70" s="80"/>
      <c r="B70" s="82"/>
      <c r="C70" s="214"/>
      <c r="D70" s="215"/>
      <c r="E70" s="96" t="s">
        <v>65</v>
      </c>
      <c r="F70" s="96"/>
      <c r="G70" s="96"/>
      <c r="H70" s="96"/>
      <c r="I70" s="97">
        <v>11</v>
      </c>
      <c r="J70" s="99"/>
      <c r="K70" s="106"/>
      <c r="X70" s="238"/>
      <c r="Y70" s="239"/>
      <c r="Z70" s="235"/>
      <c r="AA70" s="235"/>
      <c r="AB70" s="235"/>
      <c r="AC70" s="235"/>
      <c r="AD70" s="7"/>
      <c r="AE70" s="38"/>
      <c r="AF70" s="233"/>
      <c r="AY70" s="18"/>
      <c r="AZ70" s="18"/>
      <c r="BA70" s="18"/>
    </row>
    <row r="71" spans="1:61" ht="17.100000000000001" customHeight="1" outlineLevel="1" thickTop="1" thickBot="1" x14ac:dyDescent="0.4">
      <c r="A71" s="83" t="s">
        <v>77</v>
      </c>
      <c r="B71" s="86" t="s">
        <v>100</v>
      </c>
      <c r="C71" s="214"/>
      <c r="D71" s="215"/>
      <c r="E71" s="96"/>
      <c r="F71" s="96"/>
      <c r="G71" s="96"/>
      <c r="H71" s="96"/>
      <c r="I71" s="98"/>
      <c r="J71" s="100"/>
      <c r="K71" s="106"/>
      <c r="L71" s="3"/>
      <c r="M71" s="254" t="s">
        <v>5</v>
      </c>
      <c r="N71" s="255"/>
      <c r="O71" s="271" t="s">
        <v>106</v>
      </c>
      <c r="P71" s="271"/>
      <c r="Q71" s="271"/>
      <c r="R71" s="271"/>
      <c r="S71" s="271"/>
      <c r="T71" s="14">
        <v>58</v>
      </c>
      <c r="U71" s="35"/>
      <c r="V71" s="197" t="str">
        <f>IF(U71+U72+U73+U74=0,"____ €",T71*U71+T72*U72+T73*U73+T74*U74)</f>
        <v>____ €</v>
      </c>
      <c r="W71" s="3"/>
      <c r="X71" s="238"/>
      <c r="Y71" s="239"/>
      <c r="Z71" s="235"/>
      <c r="AA71" s="235"/>
      <c r="AB71" s="235"/>
      <c r="AC71" s="235"/>
      <c r="AD71" s="7"/>
      <c r="AE71" s="38"/>
      <c r="AF71" s="233"/>
      <c r="AG71" s="3"/>
      <c r="AH71" s="3"/>
      <c r="AI71" s="3"/>
      <c r="AJ71" s="3"/>
      <c r="AK71" s="3"/>
      <c r="AL71" s="3"/>
      <c r="AM71" s="3"/>
      <c r="AN71" s="226" t="s">
        <v>7</v>
      </c>
      <c r="AO71" s="226"/>
      <c r="AP71" s="226"/>
      <c r="AQ71" s="11"/>
      <c r="AR71" s="11"/>
      <c r="AS71" s="11"/>
      <c r="AT71" s="230" t="str">
        <f>IF(AE62+AE63+AE64+AE65+AE66+AE67+AE68+AE69+AE70+AE71+AE72+AE73+AE74=0,"_____ €",AD62*AE62+AD63*AE63+AD64*AE64+AD65*AE65+AD66*AE66+AD67*AE67+AD68*AE68+AD69*AE69+AD70*AE70+AD71*AE71+AD72*AE72+AD73*AE73+AD74*AE74)</f>
        <v>_____ €</v>
      </c>
      <c r="AU71" s="230"/>
      <c r="AV71" s="3"/>
      <c r="AW71" s="3"/>
      <c r="AX71" s="3"/>
      <c r="AY71" s="18"/>
      <c r="AZ71" s="18"/>
      <c r="BA71" s="18"/>
      <c r="BB71" s="3"/>
    </row>
    <row r="72" spans="1:61" ht="17.100000000000001" customHeight="1" outlineLevel="1" thickTop="1" thickBot="1" x14ac:dyDescent="0.4">
      <c r="A72" s="84"/>
      <c r="B72" s="87"/>
      <c r="C72" s="214"/>
      <c r="D72" s="215"/>
      <c r="E72" s="174" t="s">
        <v>67</v>
      </c>
      <c r="F72" s="174"/>
      <c r="G72" s="174"/>
      <c r="H72" s="174"/>
      <c r="I72" s="103">
        <v>40</v>
      </c>
      <c r="J72" s="99"/>
      <c r="K72" s="106"/>
      <c r="L72" s="3"/>
      <c r="M72" s="256"/>
      <c r="N72" s="257"/>
      <c r="O72" s="272"/>
      <c r="P72" s="272"/>
      <c r="Q72" s="272"/>
      <c r="R72" s="272"/>
      <c r="S72" s="272"/>
      <c r="T72" s="22"/>
      <c r="U72" s="45"/>
      <c r="V72" s="198"/>
      <c r="W72" s="3"/>
      <c r="X72" s="238"/>
      <c r="Y72" s="239"/>
      <c r="Z72" s="235"/>
      <c r="AA72" s="235"/>
      <c r="AB72" s="235"/>
      <c r="AC72" s="235"/>
      <c r="AD72" s="7"/>
      <c r="AE72" s="38"/>
      <c r="AF72" s="233"/>
      <c r="AG72" s="3"/>
      <c r="AH72" s="3"/>
      <c r="AI72" s="3"/>
      <c r="AJ72" s="3"/>
      <c r="AK72" s="3"/>
      <c r="AL72" s="3"/>
      <c r="AM72" s="3"/>
      <c r="AN72" s="226"/>
      <c r="AO72" s="226"/>
      <c r="AP72" s="226"/>
      <c r="AQ72" s="11"/>
      <c r="AR72" s="11"/>
      <c r="AS72" s="11"/>
      <c r="AT72" s="230"/>
      <c r="AU72" s="230"/>
      <c r="AV72" s="3"/>
      <c r="AW72" s="3"/>
      <c r="AX72" s="3"/>
      <c r="AY72" s="18"/>
      <c r="AZ72" s="18"/>
      <c r="BA72" s="18"/>
      <c r="BB72" s="3"/>
    </row>
    <row r="73" spans="1:61" ht="17.100000000000001" customHeight="1" outlineLevel="1" thickTop="1" thickBot="1" x14ac:dyDescent="0.4">
      <c r="A73" s="84"/>
      <c r="B73" s="87"/>
      <c r="C73" s="214"/>
      <c r="D73" s="215"/>
      <c r="E73" s="174"/>
      <c r="F73" s="174"/>
      <c r="G73" s="174"/>
      <c r="H73" s="174"/>
      <c r="I73" s="103"/>
      <c r="J73" s="112"/>
      <c r="K73" s="106"/>
      <c r="L73" s="3"/>
      <c r="M73" s="256"/>
      <c r="N73" s="257"/>
      <c r="O73" s="272"/>
      <c r="P73" s="272"/>
      <c r="Q73" s="272"/>
      <c r="R73" s="272"/>
      <c r="S73" s="272"/>
      <c r="T73" s="22"/>
      <c r="U73" s="45"/>
      <c r="V73" s="198"/>
      <c r="W73" s="3"/>
      <c r="X73" s="238"/>
      <c r="Y73" s="239"/>
      <c r="Z73" s="246" t="s">
        <v>101</v>
      </c>
      <c r="AA73" s="246"/>
      <c r="AB73" s="246"/>
      <c r="AC73" s="246"/>
      <c r="AD73" s="7"/>
      <c r="AE73" s="36"/>
      <c r="AF73" s="233"/>
      <c r="AG73" s="3"/>
      <c r="AH73" s="3"/>
      <c r="AI73" s="3"/>
      <c r="AJ73" s="3"/>
      <c r="AK73" s="3"/>
      <c r="AL73" s="3"/>
      <c r="AM73" s="3"/>
      <c r="AN73" s="231" t="s">
        <v>8</v>
      </c>
      <c r="AO73" s="231"/>
      <c r="AP73" s="231"/>
      <c r="AQ73" s="12"/>
      <c r="AR73" s="12"/>
      <c r="AS73" s="12"/>
      <c r="AT73" s="12"/>
      <c r="AU73" s="12"/>
      <c r="AV73" s="248" t="str">
        <f>IF(AE63+AE67+AE71=0,"_____ €",AE63*$AQ$1+AE67*$AQ$1+AE71*$AQ$1)</f>
        <v>_____ €</v>
      </c>
      <c r="AW73" s="248"/>
      <c r="AX73" s="3"/>
      <c r="AY73" s="18"/>
      <c r="AZ73" s="18"/>
      <c r="BA73" s="18"/>
      <c r="BB73" s="3"/>
    </row>
    <row r="74" spans="1:61" ht="17.100000000000001" customHeight="1" outlineLevel="1" thickTop="1" thickBot="1" x14ac:dyDescent="0.4">
      <c r="A74" s="85"/>
      <c r="B74" s="88"/>
      <c r="C74" s="216"/>
      <c r="D74" s="217"/>
      <c r="E74" s="175"/>
      <c r="F74" s="175"/>
      <c r="G74" s="175"/>
      <c r="H74" s="175"/>
      <c r="I74" s="176"/>
      <c r="J74" s="113"/>
      <c r="K74" s="107"/>
      <c r="L74" s="3"/>
      <c r="M74" s="258"/>
      <c r="N74" s="259"/>
      <c r="O74" s="268" t="s">
        <v>107</v>
      </c>
      <c r="P74" s="269"/>
      <c r="Q74" s="269"/>
      <c r="R74" s="269"/>
      <c r="S74" s="270"/>
      <c r="T74" s="27">
        <f>IF(U69=1,0,T71)</f>
        <v>58</v>
      </c>
      <c r="U74" s="37"/>
      <c r="V74" s="199"/>
      <c r="W74" s="3"/>
      <c r="X74" s="240"/>
      <c r="Y74" s="241"/>
      <c r="Z74" s="247" t="s">
        <v>99</v>
      </c>
      <c r="AA74" s="247"/>
      <c r="AB74" s="247"/>
      <c r="AC74" s="247"/>
      <c r="AD74" s="61"/>
      <c r="AE74" s="37"/>
      <c r="AF74" s="234"/>
      <c r="AG74" s="3"/>
      <c r="AH74" s="3"/>
      <c r="AI74" s="3"/>
      <c r="AJ74" s="3"/>
      <c r="AK74" s="3"/>
      <c r="AL74" s="3"/>
      <c r="AM74" s="3"/>
      <c r="AN74" s="231"/>
      <c r="AO74" s="231"/>
      <c r="AP74" s="231"/>
      <c r="AQ74" s="12"/>
      <c r="AR74" s="12"/>
      <c r="AS74" s="12"/>
      <c r="AT74" s="12"/>
      <c r="AU74" s="12"/>
      <c r="AV74" s="248"/>
      <c r="AW74" s="248"/>
      <c r="AX74" s="3"/>
      <c r="AY74" s="18"/>
      <c r="AZ74" s="18"/>
      <c r="BA74" s="18"/>
      <c r="BB74" s="3"/>
    </row>
    <row r="75" spans="1:61" ht="15" customHeight="1" thickTop="1" thickBot="1" x14ac:dyDescent="0.4">
      <c r="A75" s="77" t="s">
        <v>81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X75" s="3"/>
      <c r="AY75" s="18"/>
      <c r="AZ75" s="18"/>
      <c r="BA75" s="18"/>
      <c r="BB75" s="3"/>
      <c r="BG75" s="3"/>
      <c r="BH75" s="3"/>
      <c r="BI75" s="3"/>
    </row>
    <row r="76" spans="1:61" ht="20.100000000000001" customHeight="1" outlineLevel="1" thickTop="1" thickBot="1" x14ac:dyDescent="0.4">
      <c r="A76" s="179" t="s">
        <v>32</v>
      </c>
      <c r="B76" s="180"/>
      <c r="C76" s="110" t="s">
        <v>11</v>
      </c>
      <c r="D76" s="111"/>
      <c r="E76" s="93"/>
      <c r="F76" s="94"/>
      <c r="G76" s="94"/>
      <c r="H76" s="94"/>
      <c r="I76" s="94"/>
      <c r="J76" s="94"/>
      <c r="K76" s="94"/>
      <c r="L76" s="95"/>
      <c r="M76" s="227" t="s">
        <v>9</v>
      </c>
      <c r="N76" s="227"/>
      <c r="O76" s="93"/>
      <c r="P76" s="94"/>
      <c r="Q76" s="94"/>
      <c r="R76" s="94"/>
      <c r="S76" s="94"/>
      <c r="T76" s="94"/>
      <c r="U76" s="95"/>
      <c r="V76" s="111" t="s">
        <v>3</v>
      </c>
      <c r="W76" s="111"/>
      <c r="X76" s="228"/>
      <c r="Y76" s="229"/>
      <c r="Z76" s="227" t="s">
        <v>2</v>
      </c>
      <c r="AA76" s="227"/>
      <c r="AB76" s="227"/>
      <c r="AC76" s="243"/>
      <c r="AD76" s="244"/>
      <c r="AE76" s="244"/>
      <c r="AF76" s="245"/>
      <c r="AX76" s="3"/>
      <c r="AY76" s="18"/>
      <c r="AZ76" s="18"/>
      <c r="BA76" s="18"/>
      <c r="BB76" s="3"/>
      <c r="BG76" s="3"/>
      <c r="BH76" s="3"/>
      <c r="BI76" s="3"/>
    </row>
    <row r="77" spans="1:61" ht="5.0999999999999996" customHeight="1" outlineLevel="1" thickTop="1" thickBot="1" x14ac:dyDescent="0.4">
      <c r="A77" s="181"/>
      <c r="B77" s="182"/>
      <c r="AX77" s="3"/>
      <c r="AY77" s="18"/>
      <c r="AZ77" s="18"/>
      <c r="BA77" s="18"/>
      <c r="BB77" s="3"/>
      <c r="BG77" s="3"/>
      <c r="BH77" s="3"/>
      <c r="BI77" s="3"/>
    </row>
    <row r="78" spans="1:61" s="3" customFormat="1" ht="18" customHeight="1" outlineLevel="1" thickTop="1" thickBot="1" x14ac:dyDescent="0.4">
      <c r="A78" s="181"/>
      <c r="B78" s="182"/>
      <c r="C78" s="203" t="s">
        <v>4</v>
      </c>
      <c r="D78" s="204"/>
      <c r="E78" s="209" t="s">
        <v>47</v>
      </c>
      <c r="F78" s="210"/>
      <c r="G78" s="210"/>
      <c r="H78" s="210"/>
      <c r="I78" s="108">
        <v>30</v>
      </c>
      <c r="J78" s="104"/>
      <c r="K78" s="114" t="str">
        <f>IF(J78+J80=0,"____ €",J78*I78+I80*J80)</f>
        <v>____ €</v>
      </c>
      <c r="M78" s="279" t="s">
        <v>52</v>
      </c>
      <c r="N78" s="280"/>
      <c r="O78" s="276" t="s">
        <v>68</v>
      </c>
      <c r="P78" s="277"/>
      <c r="Q78" s="277"/>
      <c r="R78" s="277"/>
      <c r="S78" s="278"/>
      <c r="T78" s="56">
        <v>58</v>
      </c>
      <c r="U78" s="35"/>
      <c r="V78" s="273" t="str">
        <f>IF(SUM(U78:U85)=0,"______ €",T78*U78+T79*U79+T80*U80+T81*U81+T82*U82+T83*U83+T84*U84+T85*U85)</f>
        <v>______ €</v>
      </c>
      <c r="W78" s="6"/>
      <c r="X78" s="236" t="s">
        <v>45</v>
      </c>
      <c r="Y78" s="237"/>
      <c r="Z78" s="242" t="s">
        <v>105</v>
      </c>
      <c r="AA78" s="242"/>
      <c r="AB78" s="242"/>
      <c r="AC78" s="242"/>
      <c r="AD78" s="15">
        <v>77</v>
      </c>
      <c r="AE78" s="35"/>
      <c r="AF78" s="232" t="str">
        <f>IF(AE78+AE79+AE80+AE81+AE82+AE83+AE84+AE85+AE86+AE87+AE88+AE89+AE90=0,"_____ €",AD78*AE78+AD79*AE79+AD80*AE80+AD81*AE81+AD82*AE82+AD83*AE83+AD84*AE84+AD85*AE85+AD86*AE86+AD87*AE87+AD88*AE88+AD89*AE89+AD90*AE90)</f>
        <v>_____ €</v>
      </c>
      <c r="AN78" s="219" t="s">
        <v>22</v>
      </c>
      <c r="AO78" s="219"/>
      <c r="AP78" s="219"/>
      <c r="AQ78" s="220" t="str">
        <f>IF((J78+J80)=0,"_____ €",(J78*I78+I80*J80))</f>
        <v>_____ €</v>
      </c>
      <c r="AR78" s="220"/>
      <c r="AS78" s="253" t="str">
        <f>IF((J78+J80+J84+J86+J88+U78+U79+U80+U81+U82+U83+U84+U85+U87+U88+U89+U90)=0,"_____ €",SUM(AQ78:AR85))</f>
        <v>_____ €</v>
      </c>
      <c r="AY78" s="18"/>
      <c r="AZ78" s="18"/>
      <c r="BA78" s="18"/>
    </row>
    <row r="79" spans="1:61" s="3" customFormat="1" ht="17.100000000000001" customHeight="1" outlineLevel="1" thickTop="1" thickBot="1" x14ac:dyDescent="0.4">
      <c r="A79" s="79"/>
      <c r="B79" s="89"/>
      <c r="C79" s="205"/>
      <c r="D79" s="206"/>
      <c r="E79" s="211"/>
      <c r="F79" s="211"/>
      <c r="G79" s="211"/>
      <c r="H79" s="211"/>
      <c r="I79" s="109"/>
      <c r="J79" s="100"/>
      <c r="K79" s="115"/>
      <c r="M79" s="281"/>
      <c r="N79" s="282"/>
      <c r="O79" s="200" t="s">
        <v>69</v>
      </c>
      <c r="P79" s="201"/>
      <c r="Q79" s="201"/>
      <c r="R79" s="201"/>
      <c r="S79" s="202"/>
      <c r="T79" s="53">
        <v>52</v>
      </c>
      <c r="U79" s="36"/>
      <c r="V79" s="274"/>
      <c r="W79" s="6"/>
      <c r="X79" s="238"/>
      <c r="Y79" s="239"/>
      <c r="Z79" s="235" t="s">
        <v>83</v>
      </c>
      <c r="AA79" s="235"/>
      <c r="AB79" s="235"/>
      <c r="AC79" s="235"/>
      <c r="AD79" s="7">
        <v>63</v>
      </c>
      <c r="AE79" s="36"/>
      <c r="AF79" s="233"/>
      <c r="AN79" s="219"/>
      <c r="AO79" s="219"/>
      <c r="AP79" s="219"/>
      <c r="AQ79" s="220"/>
      <c r="AR79" s="220"/>
      <c r="AS79" s="253"/>
      <c r="AY79" s="18"/>
      <c r="AZ79" s="18"/>
      <c r="BA79" s="18"/>
    </row>
    <row r="80" spans="1:61" s="3" customFormat="1" ht="17.100000000000001" customHeight="1" outlineLevel="1" thickTop="1" thickBot="1" x14ac:dyDescent="0.4">
      <c r="A80" s="80"/>
      <c r="B80" s="90"/>
      <c r="C80" s="205"/>
      <c r="D80" s="206"/>
      <c r="E80" s="171" t="s">
        <v>72</v>
      </c>
      <c r="F80" s="171"/>
      <c r="G80" s="171"/>
      <c r="H80" s="171"/>
      <c r="I80" s="109">
        <v>0</v>
      </c>
      <c r="J80" s="99"/>
      <c r="K80" s="115"/>
      <c r="M80" s="281"/>
      <c r="N80" s="282"/>
      <c r="O80" s="200" t="s">
        <v>73</v>
      </c>
      <c r="P80" s="201"/>
      <c r="Q80" s="201"/>
      <c r="R80" s="201"/>
      <c r="S80" s="202"/>
      <c r="T80" s="53">
        <v>43</v>
      </c>
      <c r="U80" s="36"/>
      <c r="V80" s="274"/>
      <c r="W80" s="6"/>
      <c r="X80" s="238"/>
      <c r="Y80" s="239"/>
      <c r="Z80" s="235" t="s">
        <v>104</v>
      </c>
      <c r="AA80" s="235"/>
      <c r="AB80" s="235"/>
      <c r="AC80" s="235"/>
      <c r="AD80" s="7">
        <v>53</v>
      </c>
      <c r="AE80" s="36"/>
      <c r="AF80" s="233"/>
      <c r="AN80" s="221" t="s">
        <v>23</v>
      </c>
      <c r="AO80" s="221"/>
      <c r="AP80" s="221"/>
      <c r="AQ80" s="222" t="str">
        <f>IF(J84+J86+J88=0,"_____ €",I84*J84+I86*J86+I88*J88)</f>
        <v>_____ €</v>
      </c>
      <c r="AR80" s="222"/>
      <c r="AS80" s="253"/>
      <c r="AY80" s="18"/>
      <c r="AZ80" s="18"/>
      <c r="BA80" s="18"/>
    </row>
    <row r="81" spans="1:61" s="3" customFormat="1" ht="17.100000000000001" customHeight="1" outlineLevel="1" thickTop="1" thickBot="1" x14ac:dyDescent="0.4">
      <c r="A81" s="91" t="s">
        <v>75</v>
      </c>
      <c r="B81" s="92" t="s">
        <v>76</v>
      </c>
      <c r="C81" s="205"/>
      <c r="D81" s="206"/>
      <c r="E81" s="171"/>
      <c r="F81" s="171"/>
      <c r="G81" s="171"/>
      <c r="H81" s="171"/>
      <c r="I81" s="109"/>
      <c r="J81" s="112"/>
      <c r="K81" s="115"/>
      <c r="M81" s="281"/>
      <c r="N81" s="282"/>
      <c r="O81" s="200" t="s">
        <v>74</v>
      </c>
      <c r="P81" s="201"/>
      <c r="Q81" s="201"/>
      <c r="R81" s="201"/>
      <c r="S81" s="202"/>
      <c r="T81" s="53">
        <v>38</v>
      </c>
      <c r="U81" s="36"/>
      <c r="V81" s="274"/>
      <c r="W81" s="6"/>
      <c r="X81" s="238"/>
      <c r="Y81" s="239"/>
      <c r="Z81" s="235" t="s">
        <v>84</v>
      </c>
      <c r="AA81" s="235"/>
      <c r="AB81" s="235"/>
      <c r="AC81" s="235"/>
      <c r="AD81" s="7">
        <v>43</v>
      </c>
      <c r="AE81" s="36"/>
      <c r="AF81" s="233"/>
      <c r="AN81" s="221"/>
      <c r="AO81" s="221"/>
      <c r="AP81" s="221"/>
      <c r="AQ81" s="222"/>
      <c r="AR81" s="222"/>
      <c r="AS81" s="253"/>
      <c r="AY81" s="18"/>
      <c r="AZ81" s="18"/>
      <c r="BA81" s="18"/>
    </row>
    <row r="82" spans="1:61" s="3" customFormat="1" ht="17.100000000000001" customHeight="1" outlineLevel="1" thickTop="1" thickBot="1" x14ac:dyDescent="0.4">
      <c r="A82" s="91"/>
      <c r="B82" s="92"/>
      <c r="C82" s="207"/>
      <c r="D82" s="208"/>
      <c r="E82" s="172"/>
      <c r="F82" s="172"/>
      <c r="G82" s="172"/>
      <c r="H82" s="172"/>
      <c r="I82" s="173"/>
      <c r="J82" s="113"/>
      <c r="K82" s="116"/>
      <c r="M82" s="281"/>
      <c r="N82" s="282"/>
      <c r="O82" s="200" t="s">
        <v>6</v>
      </c>
      <c r="P82" s="201"/>
      <c r="Q82" s="201"/>
      <c r="R82" s="201"/>
      <c r="S82" s="202"/>
      <c r="T82" s="57">
        <f>IF($U$34=1,0,$T$34)</f>
        <v>187</v>
      </c>
      <c r="U82" s="36"/>
      <c r="V82" s="274"/>
      <c r="W82" s="6"/>
      <c r="X82" s="238"/>
      <c r="Y82" s="239"/>
      <c r="Z82" s="235" t="s">
        <v>103</v>
      </c>
      <c r="AA82" s="235"/>
      <c r="AB82" s="235"/>
      <c r="AC82" s="235"/>
      <c r="AD82" s="7">
        <v>40</v>
      </c>
      <c r="AE82" s="36"/>
      <c r="AF82" s="233"/>
      <c r="AN82" s="223" t="s">
        <v>19</v>
      </c>
      <c r="AO82" s="223"/>
      <c r="AP82" s="223"/>
      <c r="AQ82" s="224" t="str">
        <f>IF((T78*U78+T79*U79+T80*U80+T81*U81+T82*U82+T83*U83+T84*U84+T85*U85)=0,"_____ €",(T78*U78+T79*U79+T80*U80+T81*U81+T82*U82+T83*U83+T84*U84+T85*U85))</f>
        <v>_____ €</v>
      </c>
      <c r="AR82" s="224"/>
      <c r="AS82" s="253"/>
      <c r="AY82" s="18"/>
      <c r="AZ82" s="18"/>
      <c r="BA82" s="18"/>
    </row>
    <row r="83" spans="1:61" s="3" customFormat="1" ht="17.100000000000001" customHeight="1" outlineLevel="1" thickTop="1" thickBot="1" x14ac:dyDescent="0.4">
      <c r="A83" s="91"/>
      <c r="B83" s="92"/>
      <c r="C83" s="34"/>
      <c r="J83" s="44"/>
      <c r="K83" s="10"/>
      <c r="M83" s="281"/>
      <c r="N83" s="282"/>
      <c r="O83" s="200" t="s">
        <v>70</v>
      </c>
      <c r="P83" s="201"/>
      <c r="Q83" s="201"/>
      <c r="R83" s="201"/>
      <c r="S83" s="202"/>
      <c r="T83" s="53">
        <f>IF(A85="x",T78,116)</f>
        <v>116</v>
      </c>
      <c r="U83" s="36"/>
      <c r="V83" s="274"/>
      <c r="W83" s="6"/>
      <c r="X83" s="238"/>
      <c r="Y83" s="239"/>
      <c r="Z83" s="235" t="s">
        <v>85</v>
      </c>
      <c r="AA83" s="235"/>
      <c r="AB83" s="235"/>
      <c r="AC83" s="235"/>
      <c r="AD83" s="7">
        <v>33</v>
      </c>
      <c r="AE83" s="36"/>
      <c r="AF83" s="233"/>
      <c r="AN83" s="223"/>
      <c r="AO83" s="223"/>
      <c r="AP83" s="223"/>
      <c r="AQ83" s="224"/>
      <c r="AR83" s="224"/>
      <c r="AS83" s="253"/>
      <c r="AY83" s="18"/>
      <c r="AZ83" s="18"/>
      <c r="BA83" s="18"/>
    </row>
    <row r="84" spans="1:61" s="3" customFormat="1" ht="17.100000000000001" customHeight="1" outlineLevel="1" thickTop="1" thickBot="1" x14ac:dyDescent="0.4">
      <c r="A84" s="91"/>
      <c r="B84" s="92"/>
      <c r="C84" s="212" t="s">
        <v>46</v>
      </c>
      <c r="D84" s="213"/>
      <c r="E84" s="101" t="s">
        <v>66</v>
      </c>
      <c r="F84" s="101"/>
      <c r="G84" s="101"/>
      <c r="H84" s="101"/>
      <c r="I84" s="102">
        <v>20</v>
      </c>
      <c r="J84" s="104"/>
      <c r="K84" s="105" t="str">
        <f>IF(J84+J86+J88=0,"_____ €",I84*J84+I86*J86+I88*J88)</f>
        <v>_____ €</v>
      </c>
      <c r="M84" s="281"/>
      <c r="N84" s="282"/>
      <c r="O84" s="200" t="s">
        <v>71</v>
      </c>
      <c r="P84" s="201"/>
      <c r="Q84" s="201"/>
      <c r="R84" s="201"/>
      <c r="S84" s="202"/>
      <c r="T84" s="53">
        <f>IF(A85="x",T79,91)</f>
        <v>91</v>
      </c>
      <c r="U84" s="36"/>
      <c r="V84" s="274"/>
      <c r="W84" s="6"/>
      <c r="X84" s="238"/>
      <c r="Y84" s="239"/>
      <c r="Z84" s="235" t="s">
        <v>102</v>
      </c>
      <c r="AA84" s="235"/>
      <c r="AB84" s="235"/>
      <c r="AC84" s="235"/>
      <c r="AD84" s="7">
        <v>77</v>
      </c>
      <c r="AE84" s="36"/>
      <c r="AF84" s="233"/>
      <c r="AN84" s="225" t="s">
        <v>5</v>
      </c>
      <c r="AO84" s="225"/>
      <c r="AP84" s="225"/>
      <c r="AQ84" s="218" t="str">
        <f>IF(U87+U88+U89+U90=0,"____ €",T87*U87+T88*U88+T89*U89+T90*U90)</f>
        <v>____ €</v>
      </c>
      <c r="AR84" s="218"/>
      <c r="AS84" s="253"/>
      <c r="AY84" s="18"/>
      <c r="AZ84" s="18"/>
      <c r="BA84" s="18"/>
    </row>
    <row r="85" spans="1:61" s="3" customFormat="1" ht="17.100000000000001" customHeight="1" outlineLevel="1" thickTop="1" thickBot="1" x14ac:dyDescent="0.4">
      <c r="A85" s="79"/>
      <c r="B85" s="81"/>
      <c r="C85" s="214"/>
      <c r="D85" s="215"/>
      <c r="E85" s="96"/>
      <c r="F85" s="96"/>
      <c r="G85" s="96"/>
      <c r="H85" s="96"/>
      <c r="I85" s="103"/>
      <c r="J85" s="100"/>
      <c r="K85" s="106"/>
      <c r="M85" s="283"/>
      <c r="N85" s="284"/>
      <c r="O85" s="73" t="s">
        <v>59</v>
      </c>
      <c r="P85" s="74"/>
      <c r="Q85" s="74"/>
      <c r="R85" s="74"/>
      <c r="S85" s="75"/>
      <c r="T85" s="54">
        <v>58</v>
      </c>
      <c r="U85" s="37"/>
      <c r="V85" s="275"/>
      <c r="W85" s="6"/>
      <c r="X85" s="238"/>
      <c r="Y85" s="239"/>
      <c r="Z85" s="235" t="s">
        <v>86</v>
      </c>
      <c r="AA85" s="235"/>
      <c r="AB85" s="235"/>
      <c r="AC85" s="235"/>
      <c r="AD85" s="7">
        <v>63</v>
      </c>
      <c r="AE85" s="36"/>
      <c r="AF85" s="233"/>
      <c r="AN85" s="225"/>
      <c r="AO85" s="225"/>
      <c r="AP85" s="225"/>
      <c r="AQ85" s="218"/>
      <c r="AR85" s="218"/>
      <c r="AS85" s="253"/>
      <c r="AY85" s="18"/>
      <c r="AZ85" s="18"/>
      <c r="BA85" s="18"/>
    </row>
    <row r="86" spans="1:61" s="3" customFormat="1" ht="17.100000000000001" customHeight="1" outlineLevel="1" thickTop="1" thickBot="1" x14ac:dyDescent="0.4">
      <c r="A86" s="80"/>
      <c r="B86" s="82"/>
      <c r="C86" s="214"/>
      <c r="D86" s="215"/>
      <c r="E86" s="96" t="s">
        <v>65</v>
      </c>
      <c r="F86" s="96"/>
      <c r="G86" s="96"/>
      <c r="H86" s="96"/>
      <c r="I86" s="97">
        <v>11</v>
      </c>
      <c r="J86" s="99"/>
      <c r="K86" s="106"/>
      <c r="X86" s="238"/>
      <c r="Y86" s="239"/>
      <c r="Z86" s="235"/>
      <c r="AA86" s="235"/>
      <c r="AB86" s="235"/>
      <c r="AC86" s="235"/>
      <c r="AD86" s="7"/>
      <c r="AE86" s="38"/>
      <c r="AF86" s="233"/>
      <c r="AY86" s="18"/>
      <c r="AZ86" s="18"/>
      <c r="BA86" s="18"/>
    </row>
    <row r="87" spans="1:61" ht="17.100000000000001" customHeight="1" outlineLevel="1" thickTop="1" thickBot="1" x14ac:dyDescent="0.4">
      <c r="A87" s="83" t="s">
        <v>77</v>
      </c>
      <c r="B87" s="86" t="s">
        <v>100</v>
      </c>
      <c r="C87" s="214"/>
      <c r="D87" s="215"/>
      <c r="E87" s="96"/>
      <c r="F87" s="96"/>
      <c r="G87" s="96"/>
      <c r="H87" s="96"/>
      <c r="I87" s="98"/>
      <c r="J87" s="100"/>
      <c r="K87" s="106"/>
      <c r="L87" s="3"/>
      <c r="M87" s="254" t="s">
        <v>5</v>
      </c>
      <c r="N87" s="255"/>
      <c r="O87" s="271" t="s">
        <v>106</v>
      </c>
      <c r="P87" s="271"/>
      <c r="Q87" s="271"/>
      <c r="R87" s="271"/>
      <c r="S87" s="271"/>
      <c r="T87" s="14">
        <v>58</v>
      </c>
      <c r="U87" s="35"/>
      <c r="V87" s="197" t="str">
        <f>IF(U87+U88+U89+U90=0,"____ €",T87*U87+T88*U88+T89*U89+T90*U90)</f>
        <v>____ €</v>
      </c>
      <c r="W87" s="3"/>
      <c r="X87" s="238"/>
      <c r="Y87" s="239"/>
      <c r="Z87" s="235"/>
      <c r="AA87" s="235"/>
      <c r="AB87" s="235"/>
      <c r="AC87" s="235"/>
      <c r="AD87" s="7"/>
      <c r="AE87" s="38"/>
      <c r="AF87" s="233"/>
      <c r="AG87" s="3"/>
      <c r="AH87" s="3"/>
      <c r="AI87" s="3"/>
      <c r="AJ87" s="3"/>
      <c r="AK87" s="3"/>
      <c r="AL87" s="3"/>
      <c r="AM87" s="3"/>
      <c r="AN87" s="226" t="s">
        <v>7</v>
      </c>
      <c r="AO87" s="226"/>
      <c r="AP87" s="226"/>
      <c r="AQ87" s="11"/>
      <c r="AR87" s="11"/>
      <c r="AS87" s="11"/>
      <c r="AT87" s="230" t="str">
        <f>IF(AE78+AE79+AE80+AE81+AE82+AE83+AE84+AE85+AE86+AE87+AE88+AE89+AE90=0,"_____ €",AD78*AE78+AD79*AE79+AD80*AE80+AD81*AE81+AD82*AE82+AD83*AE83+AD84*AE84+AD85*AE85+AD86*AE86+AD87*AE87+AD88*AE88+AD89*AE89+AD90*AE90)</f>
        <v>_____ €</v>
      </c>
      <c r="AU87" s="230"/>
      <c r="AV87" s="3"/>
      <c r="AW87" s="3"/>
      <c r="AX87" s="3"/>
      <c r="AY87" s="18"/>
      <c r="AZ87" s="18"/>
      <c r="BA87" s="18"/>
      <c r="BB87" s="3"/>
    </row>
    <row r="88" spans="1:61" ht="17.100000000000001" customHeight="1" outlineLevel="1" thickTop="1" thickBot="1" x14ac:dyDescent="0.4">
      <c r="A88" s="84"/>
      <c r="B88" s="87"/>
      <c r="C88" s="214"/>
      <c r="D88" s="215"/>
      <c r="E88" s="174" t="s">
        <v>67</v>
      </c>
      <c r="F88" s="174"/>
      <c r="G88" s="174"/>
      <c r="H88" s="174"/>
      <c r="I88" s="103">
        <v>40</v>
      </c>
      <c r="J88" s="99"/>
      <c r="K88" s="106"/>
      <c r="L88" s="3"/>
      <c r="M88" s="256"/>
      <c r="N88" s="257"/>
      <c r="O88" s="272"/>
      <c r="P88" s="272"/>
      <c r="Q88" s="272"/>
      <c r="R88" s="272"/>
      <c r="S88" s="272"/>
      <c r="T88" s="22"/>
      <c r="U88" s="45"/>
      <c r="V88" s="198"/>
      <c r="W88" s="3"/>
      <c r="X88" s="238"/>
      <c r="Y88" s="239"/>
      <c r="Z88" s="235"/>
      <c r="AA88" s="235"/>
      <c r="AB88" s="235"/>
      <c r="AC88" s="235"/>
      <c r="AD88" s="7"/>
      <c r="AE88" s="38"/>
      <c r="AF88" s="233"/>
      <c r="AG88" s="3"/>
      <c r="AH88" s="3"/>
      <c r="AI88" s="3"/>
      <c r="AJ88" s="3"/>
      <c r="AK88" s="3"/>
      <c r="AL88" s="3"/>
      <c r="AM88" s="3"/>
      <c r="AN88" s="226"/>
      <c r="AO88" s="226"/>
      <c r="AP88" s="226"/>
      <c r="AQ88" s="11"/>
      <c r="AR88" s="11"/>
      <c r="AS88" s="11"/>
      <c r="AT88" s="230"/>
      <c r="AU88" s="230"/>
      <c r="AV88" s="3"/>
      <c r="AW88" s="3"/>
      <c r="AX88" s="3"/>
      <c r="AY88" s="18"/>
      <c r="AZ88" s="18"/>
      <c r="BA88" s="18"/>
      <c r="BB88" s="3"/>
    </row>
    <row r="89" spans="1:61" ht="17.100000000000001" customHeight="1" outlineLevel="1" thickTop="1" thickBot="1" x14ac:dyDescent="0.4">
      <c r="A89" s="84"/>
      <c r="B89" s="87"/>
      <c r="C89" s="214"/>
      <c r="D89" s="215"/>
      <c r="E89" s="174"/>
      <c r="F89" s="174"/>
      <c r="G89" s="174"/>
      <c r="H89" s="174"/>
      <c r="I89" s="103"/>
      <c r="J89" s="112"/>
      <c r="K89" s="106"/>
      <c r="L89" s="3"/>
      <c r="M89" s="256"/>
      <c r="N89" s="257"/>
      <c r="O89" s="272"/>
      <c r="P89" s="272"/>
      <c r="Q89" s="272"/>
      <c r="R89" s="272"/>
      <c r="S89" s="272"/>
      <c r="T89" s="22"/>
      <c r="U89" s="45"/>
      <c r="V89" s="198"/>
      <c r="W89" s="3"/>
      <c r="X89" s="238"/>
      <c r="Y89" s="239"/>
      <c r="Z89" s="246" t="s">
        <v>101</v>
      </c>
      <c r="AA89" s="246"/>
      <c r="AB89" s="246"/>
      <c r="AC89" s="246"/>
      <c r="AD89" s="7"/>
      <c r="AE89" s="36"/>
      <c r="AF89" s="233"/>
      <c r="AG89" s="3"/>
      <c r="AH89" s="3"/>
      <c r="AI89" s="3"/>
      <c r="AJ89" s="3"/>
      <c r="AK89" s="3"/>
      <c r="AL89" s="3"/>
      <c r="AM89" s="3"/>
      <c r="AN89" s="231" t="s">
        <v>8</v>
      </c>
      <c r="AO89" s="231"/>
      <c r="AP89" s="231"/>
      <c r="AQ89" s="12"/>
      <c r="AR89" s="12"/>
      <c r="AS89" s="12"/>
      <c r="AT89" s="12"/>
      <c r="AU89" s="12"/>
      <c r="AV89" s="248" t="str">
        <f>IF(AE79+AE83+AE87=0,"_____ €",AE79*$AQ$1+AE83*$AQ$1+AE87*$AQ$1)</f>
        <v>_____ €</v>
      </c>
      <c r="AW89" s="248"/>
      <c r="AX89" s="3"/>
      <c r="AY89" s="18"/>
      <c r="AZ89" s="18"/>
      <c r="BA89" s="18"/>
      <c r="BB89" s="3"/>
    </row>
    <row r="90" spans="1:61" ht="17.100000000000001" customHeight="1" outlineLevel="1" thickTop="1" thickBot="1" x14ac:dyDescent="0.4">
      <c r="A90" s="85"/>
      <c r="B90" s="88"/>
      <c r="C90" s="216"/>
      <c r="D90" s="217"/>
      <c r="E90" s="175"/>
      <c r="F90" s="175"/>
      <c r="G90" s="175"/>
      <c r="H90" s="175"/>
      <c r="I90" s="176"/>
      <c r="J90" s="113"/>
      <c r="K90" s="107"/>
      <c r="L90" s="3"/>
      <c r="M90" s="258"/>
      <c r="N90" s="259"/>
      <c r="O90" s="268" t="s">
        <v>107</v>
      </c>
      <c r="P90" s="269"/>
      <c r="Q90" s="269"/>
      <c r="R90" s="269"/>
      <c r="S90" s="270"/>
      <c r="T90" s="27">
        <f>IF(U85=1,0,T87)</f>
        <v>58</v>
      </c>
      <c r="U90" s="37"/>
      <c r="V90" s="199"/>
      <c r="W90" s="3"/>
      <c r="X90" s="240"/>
      <c r="Y90" s="241"/>
      <c r="Z90" s="247" t="s">
        <v>99</v>
      </c>
      <c r="AA90" s="247"/>
      <c r="AB90" s="247"/>
      <c r="AC90" s="247"/>
      <c r="AD90" s="61"/>
      <c r="AE90" s="37"/>
      <c r="AF90" s="234"/>
      <c r="AG90" s="3"/>
      <c r="AH90" s="3"/>
      <c r="AI90" s="3"/>
      <c r="AJ90" s="3"/>
      <c r="AK90" s="3"/>
      <c r="AL90" s="3"/>
      <c r="AM90" s="3"/>
      <c r="AN90" s="231"/>
      <c r="AO90" s="231"/>
      <c r="AP90" s="231"/>
      <c r="AQ90" s="12"/>
      <c r="AR90" s="12"/>
      <c r="AS90" s="12"/>
      <c r="AT90" s="12"/>
      <c r="AU90" s="12"/>
      <c r="AV90" s="248"/>
      <c r="AW90" s="248"/>
      <c r="AX90" s="3"/>
      <c r="AY90" s="18"/>
      <c r="AZ90" s="18"/>
      <c r="BA90" s="18"/>
      <c r="BB90" s="3"/>
    </row>
    <row r="91" spans="1:61" ht="15" customHeight="1" thickTop="1" thickBot="1" x14ac:dyDescent="0.4">
      <c r="A91" s="77" t="s">
        <v>80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X91" s="3"/>
      <c r="AY91" s="18"/>
      <c r="AZ91" s="18"/>
      <c r="BA91" s="18"/>
      <c r="BB91" s="3"/>
      <c r="BG91" s="3"/>
      <c r="BH91" s="3"/>
      <c r="BI91" s="3"/>
    </row>
    <row r="92" spans="1:61" ht="20.100000000000001" customHeight="1" outlineLevel="1" thickTop="1" thickBot="1" x14ac:dyDescent="0.4">
      <c r="A92" s="179" t="s">
        <v>33</v>
      </c>
      <c r="B92" s="180"/>
      <c r="C92" s="110" t="s">
        <v>11</v>
      </c>
      <c r="D92" s="111"/>
      <c r="E92" s="93"/>
      <c r="F92" s="94"/>
      <c r="G92" s="94"/>
      <c r="H92" s="94"/>
      <c r="I92" s="94"/>
      <c r="J92" s="94"/>
      <c r="K92" s="94"/>
      <c r="L92" s="95"/>
      <c r="M92" s="227" t="s">
        <v>9</v>
      </c>
      <c r="N92" s="227"/>
      <c r="O92" s="93"/>
      <c r="P92" s="94"/>
      <c r="Q92" s="94"/>
      <c r="R92" s="94"/>
      <c r="S92" s="94"/>
      <c r="T92" s="94"/>
      <c r="U92" s="95"/>
      <c r="V92" s="111" t="s">
        <v>3</v>
      </c>
      <c r="W92" s="111"/>
      <c r="X92" s="228"/>
      <c r="Y92" s="229"/>
      <c r="Z92" s="227" t="s">
        <v>2</v>
      </c>
      <c r="AA92" s="227"/>
      <c r="AB92" s="227"/>
      <c r="AC92" s="243"/>
      <c r="AD92" s="244"/>
      <c r="AE92" s="244"/>
      <c r="AF92" s="245"/>
      <c r="AX92" s="3"/>
      <c r="AY92" s="18"/>
      <c r="AZ92" s="18"/>
      <c r="BA92" s="18"/>
      <c r="BB92" s="3"/>
      <c r="BG92" s="3"/>
      <c r="BH92" s="3"/>
      <c r="BI92" s="3"/>
    </row>
    <row r="93" spans="1:61" ht="5.0999999999999996" customHeight="1" outlineLevel="1" thickTop="1" thickBot="1" x14ac:dyDescent="0.4">
      <c r="A93" s="181"/>
      <c r="B93" s="182"/>
      <c r="AX93" s="3"/>
      <c r="AY93" s="18"/>
      <c r="AZ93" s="18"/>
      <c r="BA93" s="18"/>
      <c r="BB93" s="3"/>
      <c r="BG93" s="3"/>
      <c r="BH93" s="3"/>
      <c r="BI93" s="3"/>
    </row>
    <row r="94" spans="1:61" s="3" customFormat="1" ht="17.100000000000001" customHeight="1" outlineLevel="1" thickTop="1" thickBot="1" x14ac:dyDescent="0.4">
      <c r="A94" s="181"/>
      <c r="B94" s="182"/>
      <c r="C94" s="203" t="s">
        <v>4</v>
      </c>
      <c r="D94" s="204"/>
      <c r="E94" s="209" t="s">
        <v>47</v>
      </c>
      <c r="F94" s="210"/>
      <c r="G94" s="210"/>
      <c r="H94" s="210"/>
      <c r="I94" s="108">
        <v>30</v>
      </c>
      <c r="J94" s="104"/>
      <c r="K94" s="114" t="str">
        <f>IF(J94+J96=0,"____ €",J94*I94+I96*J96)</f>
        <v>____ €</v>
      </c>
      <c r="M94" s="279" t="s">
        <v>52</v>
      </c>
      <c r="N94" s="280"/>
      <c r="O94" s="276" t="s">
        <v>68</v>
      </c>
      <c r="P94" s="277"/>
      <c r="Q94" s="277"/>
      <c r="R94" s="277"/>
      <c r="S94" s="278"/>
      <c r="T94" s="56">
        <v>58</v>
      </c>
      <c r="U94" s="35"/>
      <c r="V94" s="273" t="str">
        <f>IF(SUM(U94:U101)=0,"______ €",T94*U94+T95*U95+T96*U96+T97*U97+T98*U98+T99*U99+T100*U100+T101*U101)</f>
        <v>______ €</v>
      </c>
      <c r="W94" s="6"/>
      <c r="X94" s="236" t="s">
        <v>45</v>
      </c>
      <c r="Y94" s="237"/>
      <c r="Z94" s="242" t="s">
        <v>105</v>
      </c>
      <c r="AA94" s="242"/>
      <c r="AB94" s="242"/>
      <c r="AC94" s="242"/>
      <c r="AD94" s="15">
        <v>77</v>
      </c>
      <c r="AE94" s="35"/>
      <c r="AF94" s="232" t="str">
        <f>IF(AE94+AE95+AE96+AE97+AE98+AE99+AE100+AE101+AE102+AE103+AE104+AE105+AE106=0,"_____ €",AD94*AE94+AD95*AE95+AD96*AE96+AD97*AE97+AD98*AE98+AD99*AE99+AD100*AE100+AD101*AE101+AD102*AE102+AD103*AE103+AD104*AE104+AD105*AE105+AD106*AE106)</f>
        <v>_____ €</v>
      </c>
      <c r="AN94" s="219" t="s">
        <v>22</v>
      </c>
      <c r="AO94" s="219"/>
      <c r="AP94" s="219"/>
      <c r="AQ94" s="220" t="str">
        <f>IF((J94+J96)=0,"_____ €",(J94*I94+I96*J96))</f>
        <v>_____ €</v>
      </c>
      <c r="AR94" s="220"/>
      <c r="AS94" s="253" t="str">
        <f>IF((J94+J96+J100+J102+J104+U94+U95+U96+U97+U98+U99+U100+U101+U103+U104+U105+U106)=0,"_____ €",SUM(AQ94:AR101))</f>
        <v>_____ €</v>
      </c>
      <c r="AY94" s="18"/>
      <c r="AZ94" s="18"/>
      <c r="BA94" s="18"/>
    </row>
    <row r="95" spans="1:61" s="3" customFormat="1" ht="17.100000000000001" customHeight="1" outlineLevel="1" thickTop="1" thickBot="1" x14ac:dyDescent="0.4">
      <c r="A95" s="79"/>
      <c r="B95" s="89"/>
      <c r="C95" s="205"/>
      <c r="D95" s="206"/>
      <c r="E95" s="211"/>
      <c r="F95" s="211"/>
      <c r="G95" s="211"/>
      <c r="H95" s="211"/>
      <c r="I95" s="109"/>
      <c r="J95" s="100"/>
      <c r="K95" s="115"/>
      <c r="M95" s="281"/>
      <c r="N95" s="282"/>
      <c r="O95" s="200" t="s">
        <v>69</v>
      </c>
      <c r="P95" s="201"/>
      <c r="Q95" s="201"/>
      <c r="R95" s="201"/>
      <c r="S95" s="202"/>
      <c r="T95" s="53">
        <v>52</v>
      </c>
      <c r="U95" s="36"/>
      <c r="V95" s="274"/>
      <c r="W95" s="6"/>
      <c r="X95" s="238"/>
      <c r="Y95" s="239"/>
      <c r="Z95" s="235" t="s">
        <v>83</v>
      </c>
      <c r="AA95" s="235"/>
      <c r="AB95" s="235"/>
      <c r="AC95" s="235"/>
      <c r="AD95" s="7">
        <v>63</v>
      </c>
      <c r="AE95" s="36"/>
      <c r="AF95" s="233"/>
      <c r="AN95" s="219"/>
      <c r="AO95" s="219"/>
      <c r="AP95" s="219"/>
      <c r="AQ95" s="220"/>
      <c r="AR95" s="220"/>
      <c r="AS95" s="253"/>
      <c r="AY95" s="18"/>
      <c r="AZ95" s="18"/>
      <c r="BA95" s="18"/>
    </row>
    <row r="96" spans="1:61" s="3" customFormat="1" ht="17.100000000000001" customHeight="1" outlineLevel="1" thickTop="1" thickBot="1" x14ac:dyDescent="0.4">
      <c r="A96" s="80"/>
      <c r="B96" s="90"/>
      <c r="C96" s="205"/>
      <c r="D96" s="206"/>
      <c r="E96" s="171" t="s">
        <v>72</v>
      </c>
      <c r="F96" s="171"/>
      <c r="G96" s="171"/>
      <c r="H96" s="171"/>
      <c r="I96" s="109">
        <v>0</v>
      </c>
      <c r="J96" s="99"/>
      <c r="K96" s="115"/>
      <c r="M96" s="281"/>
      <c r="N96" s="282"/>
      <c r="O96" s="200" t="s">
        <v>73</v>
      </c>
      <c r="P96" s="201"/>
      <c r="Q96" s="201"/>
      <c r="R96" s="201"/>
      <c r="S96" s="202"/>
      <c r="T96" s="53">
        <v>43</v>
      </c>
      <c r="U96" s="36"/>
      <c r="V96" s="274"/>
      <c r="W96" s="6"/>
      <c r="X96" s="238"/>
      <c r="Y96" s="239"/>
      <c r="Z96" s="235" t="s">
        <v>104</v>
      </c>
      <c r="AA96" s="235"/>
      <c r="AB96" s="235"/>
      <c r="AC96" s="235"/>
      <c r="AD96" s="7">
        <v>53</v>
      </c>
      <c r="AE96" s="36"/>
      <c r="AF96" s="233"/>
      <c r="AN96" s="221" t="s">
        <v>23</v>
      </c>
      <c r="AO96" s="221"/>
      <c r="AP96" s="221"/>
      <c r="AQ96" s="222" t="str">
        <f>IF(J100+J102+J104=0,"_____ €",I100*J100+I102*J102+I104*J104)</f>
        <v>_____ €</v>
      </c>
      <c r="AR96" s="222"/>
      <c r="AS96" s="253"/>
      <c r="AY96" s="18"/>
      <c r="AZ96" s="18"/>
      <c r="BA96" s="18"/>
    </row>
    <row r="97" spans="1:61" s="3" customFormat="1" ht="17.100000000000001" customHeight="1" outlineLevel="1" thickTop="1" thickBot="1" x14ac:dyDescent="0.4">
      <c r="A97" s="91" t="s">
        <v>75</v>
      </c>
      <c r="B97" s="92" t="s">
        <v>76</v>
      </c>
      <c r="C97" s="205"/>
      <c r="D97" s="206"/>
      <c r="E97" s="171"/>
      <c r="F97" s="171"/>
      <c r="G97" s="171"/>
      <c r="H97" s="171"/>
      <c r="I97" s="109"/>
      <c r="J97" s="112"/>
      <c r="K97" s="115"/>
      <c r="M97" s="281"/>
      <c r="N97" s="282"/>
      <c r="O97" s="200" t="s">
        <v>74</v>
      </c>
      <c r="P97" s="201"/>
      <c r="Q97" s="201"/>
      <c r="R97" s="201"/>
      <c r="S97" s="202"/>
      <c r="T97" s="53">
        <v>38</v>
      </c>
      <c r="U97" s="36"/>
      <c r="V97" s="274"/>
      <c r="W97" s="6"/>
      <c r="X97" s="238"/>
      <c r="Y97" s="239"/>
      <c r="Z97" s="235" t="s">
        <v>84</v>
      </c>
      <c r="AA97" s="235"/>
      <c r="AB97" s="235"/>
      <c r="AC97" s="235"/>
      <c r="AD97" s="7">
        <v>43</v>
      </c>
      <c r="AE97" s="36"/>
      <c r="AF97" s="233"/>
      <c r="AN97" s="221"/>
      <c r="AO97" s="221"/>
      <c r="AP97" s="221"/>
      <c r="AQ97" s="222"/>
      <c r="AR97" s="222"/>
      <c r="AS97" s="253"/>
      <c r="AY97" s="18"/>
      <c r="AZ97" s="18"/>
      <c r="BA97" s="18"/>
    </row>
    <row r="98" spans="1:61" s="3" customFormat="1" ht="17.100000000000001" customHeight="1" outlineLevel="1" thickTop="1" thickBot="1" x14ac:dyDescent="0.4">
      <c r="A98" s="91"/>
      <c r="B98" s="92"/>
      <c r="C98" s="207"/>
      <c r="D98" s="208"/>
      <c r="E98" s="172"/>
      <c r="F98" s="172"/>
      <c r="G98" s="172"/>
      <c r="H98" s="172"/>
      <c r="I98" s="173"/>
      <c r="J98" s="113"/>
      <c r="K98" s="116"/>
      <c r="M98" s="281"/>
      <c r="N98" s="282"/>
      <c r="O98" s="200" t="s">
        <v>6</v>
      </c>
      <c r="P98" s="201"/>
      <c r="Q98" s="201"/>
      <c r="R98" s="201"/>
      <c r="S98" s="202"/>
      <c r="T98" s="57">
        <f>IF($U$34=1,0,$T$34)</f>
        <v>187</v>
      </c>
      <c r="U98" s="36"/>
      <c r="V98" s="274"/>
      <c r="W98" s="6"/>
      <c r="X98" s="238"/>
      <c r="Y98" s="239"/>
      <c r="Z98" s="235" t="s">
        <v>103</v>
      </c>
      <c r="AA98" s="235"/>
      <c r="AB98" s="235"/>
      <c r="AC98" s="235"/>
      <c r="AD98" s="7">
        <v>40</v>
      </c>
      <c r="AE98" s="36"/>
      <c r="AF98" s="233"/>
      <c r="AN98" s="223" t="s">
        <v>19</v>
      </c>
      <c r="AO98" s="223"/>
      <c r="AP98" s="223"/>
      <c r="AQ98" s="224" t="str">
        <f>IF((T94*U94+T95*U95+T96*U96+T97*U97+T98*U98+T99*U99+T100*U100+T101*U101)=0,"_____ €",(T94*U94+T95*U95+T96*U96+T97*U97+T98*U98+T99*U99+T100*U100+T101*U101))</f>
        <v>_____ €</v>
      </c>
      <c r="AR98" s="224"/>
      <c r="AS98" s="253"/>
      <c r="AY98" s="18"/>
      <c r="AZ98" s="18"/>
      <c r="BA98" s="18"/>
    </row>
    <row r="99" spans="1:61" s="3" customFormat="1" ht="17.100000000000001" customHeight="1" outlineLevel="1" thickTop="1" thickBot="1" x14ac:dyDescent="0.4">
      <c r="A99" s="91"/>
      <c r="B99" s="92"/>
      <c r="C99" s="34"/>
      <c r="J99" s="44"/>
      <c r="K99" s="10"/>
      <c r="M99" s="281"/>
      <c r="N99" s="282"/>
      <c r="O99" s="200" t="s">
        <v>70</v>
      </c>
      <c r="P99" s="201"/>
      <c r="Q99" s="201"/>
      <c r="R99" s="201"/>
      <c r="S99" s="202"/>
      <c r="T99" s="53">
        <f>IF(A101="x",T94,116)</f>
        <v>116</v>
      </c>
      <c r="U99" s="36"/>
      <c r="V99" s="274"/>
      <c r="W99" s="6"/>
      <c r="X99" s="238"/>
      <c r="Y99" s="239"/>
      <c r="Z99" s="235" t="s">
        <v>85</v>
      </c>
      <c r="AA99" s="235"/>
      <c r="AB99" s="235"/>
      <c r="AC99" s="235"/>
      <c r="AD99" s="7">
        <v>33</v>
      </c>
      <c r="AE99" s="36"/>
      <c r="AF99" s="233"/>
      <c r="AN99" s="223"/>
      <c r="AO99" s="223"/>
      <c r="AP99" s="223"/>
      <c r="AQ99" s="224"/>
      <c r="AR99" s="224"/>
      <c r="AS99" s="253"/>
      <c r="AY99" s="18"/>
      <c r="AZ99" s="18"/>
      <c r="BA99" s="18"/>
    </row>
    <row r="100" spans="1:61" s="3" customFormat="1" ht="17.100000000000001" customHeight="1" outlineLevel="1" thickTop="1" thickBot="1" x14ac:dyDescent="0.4">
      <c r="A100" s="91"/>
      <c r="B100" s="92"/>
      <c r="C100" s="212" t="s">
        <v>46</v>
      </c>
      <c r="D100" s="213"/>
      <c r="E100" s="101" t="s">
        <v>66</v>
      </c>
      <c r="F100" s="101"/>
      <c r="G100" s="101"/>
      <c r="H100" s="101"/>
      <c r="I100" s="102">
        <v>20</v>
      </c>
      <c r="J100" s="104"/>
      <c r="K100" s="105" t="str">
        <f>IF(J100+J102+J104=0,"_____ €",I100*J100+I102*J102+I104*J104)</f>
        <v>_____ €</v>
      </c>
      <c r="M100" s="281"/>
      <c r="N100" s="282"/>
      <c r="O100" s="200" t="s">
        <v>71</v>
      </c>
      <c r="P100" s="201"/>
      <c r="Q100" s="201"/>
      <c r="R100" s="201"/>
      <c r="S100" s="202"/>
      <c r="T100" s="53">
        <f>IF(A101="x",T95,91)</f>
        <v>91</v>
      </c>
      <c r="U100" s="36"/>
      <c r="V100" s="274"/>
      <c r="W100" s="6"/>
      <c r="X100" s="238"/>
      <c r="Y100" s="239"/>
      <c r="Z100" s="235" t="s">
        <v>102</v>
      </c>
      <c r="AA100" s="235"/>
      <c r="AB100" s="235"/>
      <c r="AC100" s="235"/>
      <c r="AD100" s="7">
        <v>77</v>
      </c>
      <c r="AE100" s="36"/>
      <c r="AF100" s="233"/>
      <c r="AN100" s="225" t="s">
        <v>5</v>
      </c>
      <c r="AO100" s="225"/>
      <c r="AP100" s="225"/>
      <c r="AQ100" s="218" t="str">
        <f>IF(U103+U104+U105+U106=0,"____ €",T103*U103+T104*U104+T105*U105+T106*U106)</f>
        <v>____ €</v>
      </c>
      <c r="AR100" s="218"/>
      <c r="AS100" s="253"/>
      <c r="AY100" s="18"/>
      <c r="AZ100" s="18"/>
      <c r="BA100" s="18"/>
    </row>
    <row r="101" spans="1:61" s="3" customFormat="1" ht="17.100000000000001" customHeight="1" outlineLevel="1" thickTop="1" thickBot="1" x14ac:dyDescent="0.4">
      <c r="A101" s="79"/>
      <c r="B101" s="81"/>
      <c r="C101" s="214"/>
      <c r="D101" s="215"/>
      <c r="E101" s="96"/>
      <c r="F101" s="96"/>
      <c r="G101" s="96"/>
      <c r="H101" s="96"/>
      <c r="I101" s="103"/>
      <c r="J101" s="100"/>
      <c r="K101" s="106"/>
      <c r="M101" s="283"/>
      <c r="N101" s="284"/>
      <c r="O101" s="73" t="s">
        <v>59</v>
      </c>
      <c r="P101" s="74"/>
      <c r="Q101" s="74"/>
      <c r="R101" s="74"/>
      <c r="S101" s="75"/>
      <c r="T101" s="54">
        <v>58</v>
      </c>
      <c r="U101" s="37"/>
      <c r="V101" s="275"/>
      <c r="W101" s="6"/>
      <c r="X101" s="238"/>
      <c r="Y101" s="239"/>
      <c r="Z101" s="235" t="s">
        <v>86</v>
      </c>
      <c r="AA101" s="235"/>
      <c r="AB101" s="235"/>
      <c r="AC101" s="235"/>
      <c r="AD101" s="7">
        <v>63</v>
      </c>
      <c r="AE101" s="36"/>
      <c r="AF101" s="233"/>
      <c r="AN101" s="225"/>
      <c r="AO101" s="225"/>
      <c r="AP101" s="225"/>
      <c r="AQ101" s="218"/>
      <c r="AR101" s="218"/>
      <c r="AS101" s="253"/>
      <c r="AY101" s="18"/>
      <c r="AZ101" s="18"/>
      <c r="BA101" s="18"/>
    </row>
    <row r="102" spans="1:61" s="3" customFormat="1" ht="17.100000000000001" customHeight="1" outlineLevel="1" thickTop="1" thickBot="1" x14ac:dyDescent="0.4">
      <c r="A102" s="80"/>
      <c r="B102" s="82"/>
      <c r="C102" s="214"/>
      <c r="D102" s="215"/>
      <c r="E102" s="96" t="s">
        <v>65</v>
      </c>
      <c r="F102" s="96"/>
      <c r="G102" s="96"/>
      <c r="H102" s="96"/>
      <c r="I102" s="97">
        <v>11</v>
      </c>
      <c r="J102" s="99"/>
      <c r="K102" s="106"/>
      <c r="X102" s="238"/>
      <c r="Y102" s="239"/>
      <c r="Z102" s="235"/>
      <c r="AA102" s="235"/>
      <c r="AB102" s="235"/>
      <c r="AC102" s="235"/>
      <c r="AD102" s="7"/>
      <c r="AE102" s="38"/>
      <c r="AF102" s="233"/>
      <c r="AY102" s="18"/>
      <c r="AZ102" s="18"/>
      <c r="BA102" s="18"/>
    </row>
    <row r="103" spans="1:61" ht="17.100000000000001" customHeight="1" outlineLevel="1" thickTop="1" thickBot="1" x14ac:dyDescent="0.4">
      <c r="A103" s="83" t="s">
        <v>77</v>
      </c>
      <c r="B103" s="86" t="s">
        <v>100</v>
      </c>
      <c r="C103" s="214"/>
      <c r="D103" s="215"/>
      <c r="E103" s="96"/>
      <c r="F103" s="96"/>
      <c r="G103" s="96"/>
      <c r="H103" s="96"/>
      <c r="I103" s="98"/>
      <c r="J103" s="100"/>
      <c r="K103" s="106"/>
      <c r="L103" s="3"/>
      <c r="M103" s="254" t="s">
        <v>5</v>
      </c>
      <c r="N103" s="255"/>
      <c r="O103" s="271" t="s">
        <v>106</v>
      </c>
      <c r="P103" s="271"/>
      <c r="Q103" s="271"/>
      <c r="R103" s="271"/>
      <c r="S103" s="271"/>
      <c r="T103" s="14">
        <v>58</v>
      </c>
      <c r="U103" s="35"/>
      <c r="V103" s="197" t="str">
        <f>IF(U103+U104+U105+U106=0,"____ €",T103*U103+T104*U104+T105*U105+T106*U106)</f>
        <v>____ €</v>
      </c>
      <c r="W103" s="3"/>
      <c r="X103" s="238"/>
      <c r="Y103" s="239"/>
      <c r="Z103" s="235"/>
      <c r="AA103" s="235"/>
      <c r="AB103" s="235"/>
      <c r="AC103" s="235"/>
      <c r="AD103" s="7"/>
      <c r="AE103" s="38"/>
      <c r="AF103" s="233"/>
      <c r="AG103" s="3"/>
      <c r="AH103" s="3"/>
      <c r="AI103" s="3"/>
      <c r="AJ103" s="3"/>
      <c r="AK103" s="3"/>
      <c r="AL103" s="3"/>
      <c r="AM103" s="3"/>
      <c r="AN103" s="226" t="s">
        <v>7</v>
      </c>
      <c r="AO103" s="226"/>
      <c r="AP103" s="226"/>
      <c r="AQ103" s="11"/>
      <c r="AR103" s="11"/>
      <c r="AS103" s="11"/>
      <c r="AT103" s="230" t="str">
        <f>IF(AE94+AE95+AE96+AE97+AE98+AE99+AE100+AE101+AE102+AE103+AE104+AE105+AE106=0,"_____ €",AD94*AE94+AD95*AE95+AD96*AE96+AD97*AE97+AD98*AE98+AD99*AE99+AD100*AE100+AD101*AE101+AD102*AE102+AD103*AE103+AD104*AE104+AD105*AE105+AD106*AE106)</f>
        <v>_____ €</v>
      </c>
      <c r="AU103" s="230"/>
      <c r="AV103" s="3"/>
      <c r="AW103" s="3"/>
      <c r="AX103" s="3"/>
      <c r="AY103" s="18"/>
      <c r="AZ103" s="18"/>
      <c r="BA103" s="18"/>
      <c r="BB103" s="3"/>
    </row>
    <row r="104" spans="1:61" ht="17.100000000000001" customHeight="1" outlineLevel="1" thickTop="1" thickBot="1" x14ac:dyDescent="0.4">
      <c r="A104" s="84"/>
      <c r="B104" s="87"/>
      <c r="C104" s="214"/>
      <c r="D104" s="215"/>
      <c r="E104" s="174" t="s">
        <v>67</v>
      </c>
      <c r="F104" s="174"/>
      <c r="G104" s="174"/>
      <c r="H104" s="174"/>
      <c r="I104" s="103">
        <v>40</v>
      </c>
      <c r="J104" s="99"/>
      <c r="K104" s="106"/>
      <c r="L104" s="3"/>
      <c r="M104" s="256"/>
      <c r="N104" s="257"/>
      <c r="O104" s="272"/>
      <c r="P104" s="272"/>
      <c r="Q104" s="272"/>
      <c r="R104" s="272"/>
      <c r="S104" s="272"/>
      <c r="T104" s="22"/>
      <c r="U104" s="45"/>
      <c r="V104" s="198"/>
      <c r="W104" s="3"/>
      <c r="X104" s="238"/>
      <c r="Y104" s="239"/>
      <c r="Z104" s="235"/>
      <c r="AA104" s="235"/>
      <c r="AB104" s="235"/>
      <c r="AC104" s="235"/>
      <c r="AD104" s="7"/>
      <c r="AE104" s="38"/>
      <c r="AF104" s="233"/>
      <c r="AG104" s="3"/>
      <c r="AH104" s="3"/>
      <c r="AI104" s="3"/>
      <c r="AJ104" s="3"/>
      <c r="AK104" s="3"/>
      <c r="AL104" s="3"/>
      <c r="AM104" s="3"/>
      <c r="AN104" s="226"/>
      <c r="AO104" s="226"/>
      <c r="AP104" s="226"/>
      <c r="AQ104" s="11"/>
      <c r="AR104" s="11"/>
      <c r="AS104" s="11"/>
      <c r="AT104" s="230"/>
      <c r="AU104" s="230"/>
      <c r="AV104" s="3"/>
      <c r="AW104" s="3"/>
      <c r="AX104" s="3"/>
      <c r="AY104" s="18"/>
      <c r="AZ104" s="18"/>
      <c r="BA104" s="18"/>
      <c r="BB104" s="3"/>
    </row>
    <row r="105" spans="1:61" ht="17.100000000000001" customHeight="1" outlineLevel="1" thickTop="1" thickBot="1" x14ac:dyDescent="0.4">
      <c r="A105" s="84"/>
      <c r="B105" s="87"/>
      <c r="C105" s="214"/>
      <c r="D105" s="215"/>
      <c r="E105" s="174"/>
      <c r="F105" s="174"/>
      <c r="G105" s="174"/>
      <c r="H105" s="174"/>
      <c r="I105" s="103"/>
      <c r="J105" s="112"/>
      <c r="K105" s="106"/>
      <c r="L105" s="3"/>
      <c r="M105" s="256"/>
      <c r="N105" s="257"/>
      <c r="O105" s="272"/>
      <c r="P105" s="272"/>
      <c r="Q105" s="272"/>
      <c r="R105" s="272"/>
      <c r="S105" s="272"/>
      <c r="T105" s="22"/>
      <c r="U105" s="45"/>
      <c r="V105" s="198"/>
      <c r="W105" s="3"/>
      <c r="X105" s="238"/>
      <c r="Y105" s="239"/>
      <c r="Z105" s="246" t="s">
        <v>101</v>
      </c>
      <c r="AA105" s="246"/>
      <c r="AB105" s="246"/>
      <c r="AC105" s="246"/>
      <c r="AD105" s="7"/>
      <c r="AE105" s="36"/>
      <c r="AF105" s="233"/>
      <c r="AG105" s="3"/>
      <c r="AH105" s="3"/>
      <c r="AI105" s="3"/>
      <c r="AJ105" s="3"/>
      <c r="AK105" s="3"/>
      <c r="AL105" s="3"/>
      <c r="AM105" s="3"/>
      <c r="AN105" s="231" t="s">
        <v>8</v>
      </c>
      <c r="AO105" s="231"/>
      <c r="AP105" s="231"/>
      <c r="AQ105" s="12"/>
      <c r="AR105" s="12"/>
      <c r="AS105" s="12"/>
      <c r="AT105" s="12"/>
      <c r="AU105" s="12"/>
      <c r="AV105" s="248" t="str">
        <f>IF(AE95+AE99+AE103=0,"_____ €",AE95*$AQ$1+AE99*$AQ$1+AE103*$AQ$1)</f>
        <v>_____ €</v>
      </c>
      <c r="AW105" s="248"/>
      <c r="AX105" s="3"/>
      <c r="AY105" s="18"/>
      <c r="AZ105" s="18"/>
      <c r="BA105" s="18"/>
      <c r="BB105" s="3"/>
    </row>
    <row r="106" spans="1:61" ht="17.100000000000001" customHeight="1" outlineLevel="1" thickTop="1" thickBot="1" x14ac:dyDescent="0.4">
      <c r="A106" s="85"/>
      <c r="B106" s="88"/>
      <c r="C106" s="216"/>
      <c r="D106" s="217"/>
      <c r="E106" s="175"/>
      <c r="F106" s="175"/>
      <c r="G106" s="175"/>
      <c r="H106" s="175"/>
      <c r="I106" s="176"/>
      <c r="J106" s="113"/>
      <c r="K106" s="107"/>
      <c r="L106" s="3"/>
      <c r="M106" s="258"/>
      <c r="N106" s="259"/>
      <c r="O106" s="268" t="s">
        <v>107</v>
      </c>
      <c r="P106" s="269"/>
      <c r="Q106" s="269"/>
      <c r="R106" s="269"/>
      <c r="S106" s="270"/>
      <c r="T106" s="27">
        <f>IF(U101=1,0,T103)</f>
        <v>58</v>
      </c>
      <c r="U106" s="37"/>
      <c r="V106" s="199"/>
      <c r="W106" s="3"/>
      <c r="X106" s="240"/>
      <c r="Y106" s="241"/>
      <c r="Z106" s="247" t="s">
        <v>99</v>
      </c>
      <c r="AA106" s="247"/>
      <c r="AB106" s="247"/>
      <c r="AC106" s="247"/>
      <c r="AD106" s="61"/>
      <c r="AE106" s="37"/>
      <c r="AF106" s="234"/>
      <c r="AG106" s="3"/>
      <c r="AH106" s="3"/>
      <c r="AI106" s="3"/>
      <c r="AJ106" s="3"/>
      <c r="AK106" s="3"/>
      <c r="AL106" s="3"/>
      <c r="AM106" s="3"/>
      <c r="AN106" s="231"/>
      <c r="AO106" s="231"/>
      <c r="AP106" s="231"/>
      <c r="AQ106" s="12"/>
      <c r="AR106" s="12"/>
      <c r="AS106" s="12"/>
      <c r="AT106" s="12"/>
      <c r="AU106" s="12"/>
      <c r="AV106" s="248"/>
      <c r="AW106" s="248"/>
      <c r="AX106" s="3"/>
      <c r="AY106" s="18"/>
      <c r="AZ106" s="18"/>
      <c r="BA106" s="18"/>
      <c r="BB106" s="3"/>
    </row>
    <row r="107" spans="1:61" ht="15" customHeight="1" thickTop="1" thickBot="1" x14ac:dyDescent="0.4">
      <c r="A107" s="77" t="s">
        <v>79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X107" s="3"/>
      <c r="AY107" s="18"/>
      <c r="AZ107" s="18"/>
      <c r="BA107" s="18"/>
      <c r="BB107" s="3"/>
      <c r="BG107" s="3"/>
      <c r="BH107" s="3"/>
      <c r="BI107" s="3"/>
    </row>
    <row r="108" spans="1:61" ht="20.100000000000001" customHeight="1" outlineLevel="1" thickTop="1" thickBot="1" x14ac:dyDescent="0.4">
      <c r="A108" s="179" t="s">
        <v>34</v>
      </c>
      <c r="B108" s="180"/>
      <c r="C108" s="110" t="s">
        <v>11</v>
      </c>
      <c r="D108" s="111"/>
      <c r="E108" s="93"/>
      <c r="F108" s="94"/>
      <c r="G108" s="94"/>
      <c r="H108" s="94"/>
      <c r="I108" s="94"/>
      <c r="J108" s="94"/>
      <c r="K108" s="94"/>
      <c r="L108" s="95"/>
      <c r="M108" s="227" t="s">
        <v>9</v>
      </c>
      <c r="N108" s="227"/>
      <c r="O108" s="93"/>
      <c r="P108" s="94"/>
      <c r="Q108" s="94"/>
      <c r="R108" s="94"/>
      <c r="S108" s="94"/>
      <c r="T108" s="94"/>
      <c r="U108" s="95"/>
      <c r="V108" s="111" t="s">
        <v>3</v>
      </c>
      <c r="W108" s="111"/>
      <c r="X108" s="228"/>
      <c r="Y108" s="229"/>
      <c r="Z108" s="227" t="s">
        <v>2</v>
      </c>
      <c r="AA108" s="227"/>
      <c r="AB108" s="227"/>
      <c r="AC108" s="243"/>
      <c r="AD108" s="244"/>
      <c r="AE108" s="244"/>
      <c r="AF108" s="245"/>
      <c r="AX108" s="3"/>
      <c r="AY108" s="18"/>
      <c r="AZ108" s="18"/>
      <c r="BA108" s="18"/>
      <c r="BB108" s="3"/>
      <c r="BG108" s="3"/>
      <c r="BH108" s="3"/>
      <c r="BI108" s="3"/>
    </row>
    <row r="109" spans="1:61" ht="5.0999999999999996" customHeight="1" outlineLevel="1" thickTop="1" thickBot="1" x14ac:dyDescent="0.4">
      <c r="A109" s="181"/>
      <c r="B109" s="182"/>
      <c r="AX109" s="3"/>
      <c r="AY109" s="18"/>
      <c r="AZ109" s="18"/>
      <c r="BA109" s="18"/>
      <c r="BB109" s="3"/>
      <c r="BG109" s="3"/>
      <c r="BH109" s="3"/>
      <c r="BI109" s="3"/>
    </row>
    <row r="110" spans="1:61" s="3" customFormat="1" ht="17.100000000000001" customHeight="1" outlineLevel="1" thickTop="1" thickBot="1" x14ac:dyDescent="0.4">
      <c r="A110" s="181"/>
      <c r="B110" s="182"/>
      <c r="C110" s="203" t="s">
        <v>4</v>
      </c>
      <c r="D110" s="204"/>
      <c r="E110" s="209" t="s">
        <v>47</v>
      </c>
      <c r="F110" s="210"/>
      <c r="G110" s="210"/>
      <c r="H110" s="210"/>
      <c r="I110" s="108">
        <v>30</v>
      </c>
      <c r="J110" s="104"/>
      <c r="K110" s="114" t="str">
        <f>IF(J110+J112=0,"____ €",J110*I110+I112*J112)</f>
        <v>____ €</v>
      </c>
      <c r="M110" s="279" t="s">
        <v>52</v>
      </c>
      <c r="N110" s="280"/>
      <c r="O110" s="276" t="s">
        <v>68</v>
      </c>
      <c r="P110" s="277"/>
      <c r="Q110" s="277"/>
      <c r="R110" s="277"/>
      <c r="S110" s="278"/>
      <c r="T110" s="56">
        <v>58</v>
      </c>
      <c r="U110" s="35"/>
      <c r="V110" s="273" t="str">
        <f>IF(SUM(U110:U117)=0,"______ €",T110*U110+T111*U111+T112*U112+T113*U113+T114*U114+T115*U115+T116*U116+T117*U117)</f>
        <v>______ €</v>
      </c>
      <c r="W110" s="6"/>
      <c r="X110" s="236" t="s">
        <v>45</v>
      </c>
      <c r="Y110" s="237"/>
      <c r="Z110" s="242" t="s">
        <v>105</v>
      </c>
      <c r="AA110" s="242"/>
      <c r="AB110" s="242"/>
      <c r="AC110" s="242"/>
      <c r="AD110" s="29"/>
      <c r="AE110" s="35"/>
      <c r="AF110" s="232" t="str">
        <f>IF(AE110+AE111+AE112+AE113+AE114+AE115+AE116+AE117+AE118+AE119+AE120+AE121+AE122=0,"_____ €",AD110*AE110+AD111*AE111+AD112*AE112+AD113*AE113+AD114*AE114+AD115*AE115+AD116*AE116+AD117*AE117+AD118*AE118+AD119*AE119+AD120*AE120+AD121*AE121+AD122*AE122)</f>
        <v>_____ €</v>
      </c>
      <c r="AN110" s="219" t="s">
        <v>22</v>
      </c>
      <c r="AO110" s="219"/>
      <c r="AP110" s="219"/>
      <c r="AQ110" s="220" t="str">
        <f>IF((J110+J112)=0,"_____ €",(J110*I110+I112*J112))</f>
        <v>_____ €</v>
      </c>
      <c r="AR110" s="220"/>
      <c r="AS110" s="253" t="str">
        <f>IF((J110+J112+J116+J118+J120+U110+U111+U112+U113+U114+U115+U116+U117+U119+U120+U121+U122)=0,"_____ €",SUM(AQ110:AR117))</f>
        <v>_____ €</v>
      </c>
      <c r="AY110" s="18"/>
      <c r="AZ110" s="18"/>
      <c r="BA110" s="18"/>
    </row>
    <row r="111" spans="1:61" s="3" customFormat="1" ht="17.100000000000001" customHeight="1" outlineLevel="1" thickTop="1" thickBot="1" x14ac:dyDescent="0.4">
      <c r="A111" s="79"/>
      <c r="B111" s="89"/>
      <c r="C111" s="205"/>
      <c r="D111" s="206"/>
      <c r="E111" s="211"/>
      <c r="F111" s="211"/>
      <c r="G111" s="211"/>
      <c r="H111" s="211"/>
      <c r="I111" s="109"/>
      <c r="J111" s="100"/>
      <c r="K111" s="115"/>
      <c r="M111" s="281"/>
      <c r="N111" s="282"/>
      <c r="O111" s="200" t="s">
        <v>69</v>
      </c>
      <c r="P111" s="201"/>
      <c r="Q111" s="201"/>
      <c r="R111" s="201"/>
      <c r="S111" s="202"/>
      <c r="T111" s="53">
        <v>52</v>
      </c>
      <c r="U111" s="36"/>
      <c r="V111" s="274"/>
      <c r="W111" s="6"/>
      <c r="X111" s="238"/>
      <c r="Y111" s="239"/>
      <c r="Z111" s="235" t="s">
        <v>83</v>
      </c>
      <c r="AA111" s="235"/>
      <c r="AB111" s="235"/>
      <c r="AC111" s="235"/>
      <c r="AD111" s="30"/>
      <c r="AE111" s="36"/>
      <c r="AF111" s="233"/>
      <c r="AN111" s="219"/>
      <c r="AO111" s="219"/>
      <c r="AP111" s="219"/>
      <c r="AQ111" s="220"/>
      <c r="AR111" s="220"/>
      <c r="AS111" s="253"/>
      <c r="AY111" s="18"/>
      <c r="AZ111" s="18"/>
      <c r="BA111" s="18"/>
    </row>
    <row r="112" spans="1:61" s="3" customFormat="1" ht="17.100000000000001" customHeight="1" outlineLevel="1" thickTop="1" thickBot="1" x14ac:dyDescent="0.4">
      <c r="A112" s="80"/>
      <c r="B112" s="90"/>
      <c r="C112" s="205"/>
      <c r="D112" s="206"/>
      <c r="E112" s="171" t="s">
        <v>72</v>
      </c>
      <c r="F112" s="171"/>
      <c r="G112" s="171"/>
      <c r="H112" s="171"/>
      <c r="I112" s="109">
        <v>0</v>
      </c>
      <c r="J112" s="99"/>
      <c r="K112" s="115"/>
      <c r="M112" s="281"/>
      <c r="N112" s="282"/>
      <c r="O112" s="200" t="s">
        <v>73</v>
      </c>
      <c r="P112" s="201"/>
      <c r="Q112" s="201"/>
      <c r="R112" s="201"/>
      <c r="S112" s="202"/>
      <c r="T112" s="53">
        <v>43</v>
      </c>
      <c r="U112" s="36"/>
      <c r="V112" s="274"/>
      <c r="W112" s="6"/>
      <c r="X112" s="238"/>
      <c r="Y112" s="239"/>
      <c r="Z112" s="235" t="s">
        <v>104</v>
      </c>
      <c r="AA112" s="235"/>
      <c r="AB112" s="235"/>
      <c r="AC112" s="235"/>
      <c r="AD112" s="30"/>
      <c r="AE112" s="36"/>
      <c r="AF112" s="233"/>
      <c r="AN112" s="221" t="s">
        <v>23</v>
      </c>
      <c r="AO112" s="221"/>
      <c r="AP112" s="221"/>
      <c r="AQ112" s="222" t="str">
        <f>IF(J116+J118+J120=0,"_____ €",I116*J116+I118*J118+I120*J120)</f>
        <v>_____ €</v>
      </c>
      <c r="AR112" s="222"/>
      <c r="AS112" s="253"/>
      <c r="AY112" s="18"/>
      <c r="AZ112" s="18"/>
      <c r="BA112" s="18"/>
    </row>
    <row r="113" spans="1:61" s="3" customFormat="1" ht="17.100000000000001" customHeight="1" outlineLevel="1" thickTop="1" thickBot="1" x14ac:dyDescent="0.4">
      <c r="A113" s="91" t="s">
        <v>75</v>
      </c>
      <c r="B113" s="92" t="s">
        <v>76</v>
      </c>
      <c r="C113" s="205"/>
      <c r="D113" s="206"/>
      <c r="E113" s="171"/>
      <c r="F113" s="171"/>
      <c r="G113" s="171"/>
      <c r="H113" s="171"/>
      <c r="I113" s="109"/>
      <c r="J113" s="112"/>
      <c r="K113" s="115"/>
      <c r="M113" s="281"/>
      <c r="N113" s="282"/>
      <c r="O113" s="200" t="s">
        <v>74</v>
      </c>
      <c r="P113" s="201"/>
      <c r="Q113" s="201"/>
      <c r="R113" s="201"/>
      <c r="S113" s="202"/>
      <c r="T113" s="53">
        <v>38</v>
      </c>
      <c r="U113" s="36"/>
      <c r="V113" s="274"/>
      <c r="W113" s="6"/>
      <c r="X113" s="238"/>
      <c r="Y113" s="239"/>
      <c r="Z113" s="235" t="s">
        <v>84</v>
      </c>
      <c r="AA113" s="235"/>
      <c r="AB113" s="235"/>
      <c r="AC113" s="235"/>
      <c r="AD113" s="30"/>
      <c r="AE113" s="36"/>
      <c r="AF113" s="233"/>
      <c r="AN113" s="221"/>
      <c r="AO113" s="221"/>
      <c r="AP113" s="221"/>
      <c r="AQ113" s="222"/>
      <c r="AR113" s="222"/>
      <c r="AS113" s="253"/>
      <c r="AY113" s="18"/>
      <c r="AZ113" s="18"/>
      <c r="BA113" s="18"/>
    </row>
    <row r="114" spans="1:61" s="3" customFormat="1" ht="17.100000000000001" customHeight="1" outlineLevel="1" thickTop="1" thickBot="1" x14ac:dyDescent="0.4">
      <c r="A114" s="91"/>
      <c r="B114" s="92"/>
      <c r="C114" s="207"/>
      <c r="D114" s="208"/>
      <c r="E114" s="172"/>
      <c r="F114" s="172"/>
      <c r="G114" s="172"/>
      <c r="H114" s="172"/>
      <c r="I114" s="173"/>
      <c r="J114" s="113"/>
      <c r="K114" s="116"/>
      <c r="M114" s="281"/>
      <c r="N114" s="282"/>
      <c r="O114" s="200" t="s">
        <v>6</v>
      </c>
      <c r="P114" s="201"/>
      <c r="Q114" s="201"/>
      <c r="R114" s="201"/>
      <c r="S114" s="202"/>
      <c r="T114" s="57">
        <f>IF($U$34=1,0,$T$34)</f>
        <v>187</v>
      </c>
      <c r="U114" s="36"/>
      <c r="V114" s="274"/>
      <c r="W114" s="6"/>
      <c r="X114" s="238"/>
      <c r="Y114" s="239"/>
      <c r="Z114" s="235" t="s">
        <v>103</v>
      </c>
      <c r="AA114" s="235"/>
      <c r="AB114" s="235"/>
      <c r="AC114" s="235"/>
      <c r="AD114" s="30"/>
      <c r="AE114" s="36"/>
      <c r="AF114" s="233"/>
      <c r="AN114" s="223" t="s">
        <v>19</v>
      </c>
      <c r="AO114" s="223"/>
      <c r="AP114" s="223"/>
      <c r="AQ114" s="224" t="str">
        <f>IF((T110*U110+T111*U111+T112*U112+T113*U113+T114*U114+T115*U115+T116*U116+T117*U117)=0,"_____ €",(T110*U110+T111*U111+T112*U112+T113*U113+T114*U114+T115*U115+T116*U116+T117*U117))</f>
        <v>_____ €</v>
      </c>
      <c r="AR114" s="224"/>
      <c r="AS114" s="253"/>
      <c r="AY114" s="18"/>
      <c r="AZ114" s="18"/>
      <c r="BA114" s="18"/>
    </row>
    <row r="115" spans="1:61" s="3" customFormat="1" ht="17.100000000000001" customHeight="1" outlineLevel="1" thickTop="1" thickBot="1" x14ac:dyDescent="0.4">
      <c r="A115" s="91"/>
      <c r="B115" s="92"/>
      <c r="C115" s="34"/>
      <c r="J115" s="44"/>
      <c r="K115" s="10"/>
      <c r="M115" s="281"/>
      <c r="N115" s="282"/>
      <c r="O115" s="200" t="s">
        <v>70</v>
      </c>
      <c r="P115" s="201"/>
      <c r="Q115" s="201"/>
      <c r="R115" s="201"/>
      <c r="S115" s="202"/>
      <c r="T115" s="53">
        <f>IF(A117="x",T110,116)</f>
        <v>116</v>
      </c>
      <c r="U115" s="36"/>
      <c r="V115" s="274"/>
      <c r="W115" s="6"/>
      <c r="X115" s="238"/>
      <c r="Y115" s="239"/>
      <c r="Z115" s="235" t="s">
        <v>85</v>
      </c>
      <c r="AA115" s="235"/>
      <c r="AB115" s="235"/>
      <c r="AC115" s="235"/>
      <c r="AD115" s="30"/>
      <c r="AE115" s="36"/>
      <c r="AF115" s="233"/>
      <c r="AN115" s="223"/>
      <c r="AO115" s="223"/>
      <c r="AP115" s="223"/>
      <c r="AQ115" s="224"/>
      <c r="AR115" s="224"/>
      <c r="AS115" s="253"/>
      <c r="AY115" s="18"/>
      <c r="AZ115" s="18"/>
      <c r="BA115" s="18"/>
    </row>
    <row r="116" spans="1:61" s="3" customFormat="1" ht="17.100000000000001" customHeight="1" outlineLevel="1" thickTop="1" thickBot="1" x14ac:dyDescent="0.4">
      <c r="A116" s="91"/>
      <c r="B116" s="92"/>
      <c r="C116" s="212" t="s">
        <v>46</v>
      </c>
      <c r="D116" s="213"/>
      <c r="E116" s="101" t="s">
        <v>66</v>
      </c>
      <c r="F116" s="101"/>
      <c r="G116" s="101"/>
      <c r="H116" s="101"/>
      <c r="I116" s="102">
        <v>20</v>
      </c>
      <c r="J116" s="104"/>
      <c r="K116" s="105" t="str">
        <f>IF(J116+J118+J120=0,"_____ €",I116*J116+I118*J118+I120*J120)</f>
        <v>_____ €</v>
      </c>
      <c r="M116" s="281"/>
      <c r="N116" s="282"/>
      <c r="O116" s="200" t="s">
        <v>71</v>
      </c>
      <c r="P116" s="201"/>
      <c r="Q116" s="201"/>
      <c r="R116" s="201"/>
      <c r="S116" s="202"/>
      <c r="T116" s="53">
        <f>IF(A117="x",T111,91)</f>
        <v>91</v>
      </c>
      <c r="U116" s="36"/>
      <c r="V116" s="274"/>
      <c r="W116" s="6"/>
      <c r="X116" s="238"/>
      <c r="Y116" s="239"/>
      <c r="Z116" s="235" t="s">
        <v>102</v>
      </c>
      <c r="AA116" s="235"/>
      <c r="AB116" s="235"/>
      <c r="AC116" s="235"/>
      <c r="AD116" s="30"/>
      <c r="AE116" s="36"/>
      <c r="AF116" s="233"/>
      <c r="AN116" s="225" t="s">
        <v>5</v>
      </c>
      <c r="AO116" s="225"/>
      <c r="AP116" s="225"/>
      <c r="AQ116" s="218" t="str">
        <f>IF(U119+U120+U121+U122=0,"____ €",T119*U119+T120*U120+T121*U121+T122*U122)</f>
        <v>____ €</v>
      </c>
      <c r="AR116" s="218"/>
      <c r="AS116" s="253"/>
      <c r="AY116" s="18"/>
      <c r="AZ116" s="18"/>
      <c r="BA116" s="18"/>
    </row>
    <row r="117" spans="1:61" s="3" customFormat="1" ht="17.100000000000001" customHeight="1" outlineLevel="1" thickTop="1" thickBot="1" x14ac:dyDescent="0.4">
      <c r="A117" s="79"/>
      <c r="B117" s="81"/>
      <c r="C117" s="214"/>
      <c r="D117" s="215"/>
      <c r="E117" s="96"/>
      <c r="F117" s="96"/>
      <c r="G117" s="96"/>
      <c r="H117" s="96"/>
      <c r="I117" s="103"/>
      <c r="J117" s="100"/>
      <c r="K117" s="106"/>
      <c r="M117" s="283"/>
      <c r="N117" s="284"/>
      <c r="O117" s="73" t="s">
        <v>59</v>
      </c>
      <c r="P117" s="74"/>
      <c r="Q117" s="74"/>
      <c r="R117" s="74"/>
      <c r="S117" s="75"/>
      <c r="T117" s="54">
        <v>58</v>
      </c>
      <c r="U117" s="37"/>
      <c r="V117" s="275"/>
      <c r="W117" s="6"/>
      <c r="X117" s="238"/>
      <c r="Y117" s="239"/>
      <c r="Z117" s="235" t="s">
        <v>86</v>
      </c>
      <c r="AA117" s="235"/>
      <c r="AB117" s="235"/>
      <c r="AC117" s="235"/>
      <c r="AD117" s="30"/>
      <c r="AE117" s="36"/>
      <c r="AF117" s="233"/>
      <c r="AN117" s="225"/>
      <c r="AO117" s="225"/>
      <c r="AP117" s="225"/>
      <c r="AQ117" s="218"/>
      <c r="AR117" s="218"/>
      <c r="AS117" s="253"/>
      <c r="AY117" s="18"/>
      <c r="AZ117" s="18"/>
      <c r="BA117" s="18"/>
    </row>
    <row r="118" spans="1:61" s="3" customFormat="1" ht="17.100000000000001" customHeight="1" outlineLevel="1" thickTop="1" thickBot="1" x14ac:dyDescent="0.4">
      <c r="A118" s="80"/>
      <c r="B118" s="82"/>
      <c r="C118" s="214"/>
      <c r="D118" s="215"/>
      <c r="E118" s="96" t="s">
        <v>65</v>
      </c>
      <c r="F118" s="96"/>
      <c r="G118" s="96"/>
      <c r="H118" s="96"/>
      <c r="I118" s="97">
        <v>11</v>
      </c>
      <c r="J118" s="99"/>
      <c r="K118" s="106"/>
      <c r="X118" s="238"/>
      <c r="Y118" s="239"/>
      <c r="Z118" s="235"/>
      <c r="AA118" s="235"/>
      <c r="AB118" s="235"/>
      <c r="AC118" s="235"/>
      <c r="AD118" s="30"/>
      <c r="AE118" s="38"/>
      <c r="AF118" s="233"/>
      <c r="AY118" s="18"/>
      <c r="AZ118" s="18"/>
      <c r="BA118" s="18"/>
    </row>
    <row r="119" spans="1:61" ht="17.100000000000001" customHeight="1" outlineLevel="1" thickTop="1" thickBot="1" x14ac:dyDescent="0.4">
      <c r="A119" s="83" t="s">
        <v>77</v>
      </c>
      <c r="B119" s="86" t="s">
        <v>100</v>
      </c>
      <c r="C119" s="214"/>
      <c r="D119" s="215"/>
      <c r="E119" s="96"/>
      <c r="F119" s="96"/>
      <c r="G119" s="96"/>
      <c r="H119" s="96"/>
      <c r="I119" s="98"/>
      <c r="J119" s="100"/>
      <c r="K119" s="106"/>
      <c r="L119" s="3"/>
      <c r="M119" s="254" t="s">
        <v>5</v>
      </c>
      <c r="N119" s="255"/>
      <c r="O119" s="271" t="s">
        <v>106</v>
      </c>
      <c r="P119" s="271"/>
      <c r="Q119" s="271"/>
      <c r="R119" s="271"/>
      <c r="S119" s="271"/>
      <c r="T119" s="14">
        <v>58</v>
      </c>
      <c r="U119" s="35"/>
      <c r="V119" s="197" t="str">
        <f>IF(U119+U120+U121+U122=0,"____ €",T119*U119+T120*U120+T121*U121+T122*U122)</f>
        <v>____ €</v>
      </c>
      <c r="W119" s="3"/>
      <c r="X119" s="238"/>
      <c r="Y119" s="239"/>
      <c r="Z119" s="235"/>
      <c r="AA119" s="235"/>
      <c r="AB119" s="235"/>
      <c r="AC119" s="235"/>
      <c r="AD119" s="30"/>
      <c r="AE119" s="38"/>
      <c r="AF119" s="233"/>
      <c r="AG119" s="3"/>
      <c r="AH119" s="3"/>
      <c r="AI119" s="3"/>
      <c r="AJ119" s="3"/>
      <c r="AK119" s="3"/>
      <c r="AL119" s="3"/>
      <c r="AM119" s="3"/>
      <c r="AN119" s="226" t="s">
        <v>7</v>
      </c>
      <c r="AO119" s="226"/>
      <c r="AP119" s="226"/>
      <c r="AQ119" s="11"/>
      <c r="AR119" s="11"/>
      <c r="AS119" s="11"/>
      <c r="AT119" s="230" t="str">
        <f>IF(AE110+AE111+AE112+AE113+AE114+AE115+AE116+AE117+AE118+AE119+AE120+AE121+AE122=0,"_____ €",AD110*AE110+AD111*AE111+AD112*AE112+AD113*AE113+AD114*AE114+AD115*AE115+AD116*AE116+AD117*AE117+AD118*AE118+AD119*AE119+AD120*AE120+AD121*AE121+AD122*AE122)</f>
        <v>_____ €</v>
      </c>
      <c r="AU119" s="230"/>
      <c r="AV119" s="3"/>
      <c r="AW119" s="3"/>
      <c r="AX119" s="3"/>
      <c r="AY119" s="18"/>
      <c r="AZ119" s="18"/>
      <c r="BA119" s="18"/>
      <c r="BB119" s="3"/>
    </row>
    <row r="120" spans="1:61" ht="17.100000000000001" customHeight="1" outlineLevel="1" thickTop="1" thickBot="1" x14ac:dyDescent="0.4">
      <c r="A120" s="84"/>
      <c r="B120" s="87"/>
      <c r="C120" s="214"/>
      <c r="D120" s="215"/>
      <c r="E120" s="174" t="s">
        <v>67</v>
      </c>
      <c r="F120" s="174"/>
      <c r="G120" s="174"/>
      <c r="H120" s="174"/>
      <c r="I120" s="103">
        <v>40</v>
      </c>
      <c r="J120" s="99"/>
      <c r="K120" s="106"/>
      <c r="L120" s="3"/>
      <c r="M120" s="256"/>
      <c r="N120" s="257"/>
      <c r="O120" s="272"/>
      <c r="P120" s="272"/>
      <c r="Q120" s="272"/>
      <c r="R120" s="272"/>
      <c r="S120" s="272"/>
      <c r="T120" s="22"/>
      <c r="U120" s="45"/>
      <c r="V120" s="198"/>
      <c r="W120" s="3"/>
      <c r="X120" s="238"/>
      <c r="Y120" s="239"/>
      <c r="Z120" s="235"/>
      <c r="AA120" s="235"/>
      <c r="AB120" s="235"/>
      <c r="AC120" s="235"/>
      <c r="AD120" s="30"/>
      <c r="AE120" s="38"/>
      <c r="AF120" s="233"/>
      <c r="AG120" s="3"/>
      <c r="AH120" s="3"/>
      <c r="AI120" s="3"/>
      <c r="AJ120" s="3"/>
      <c r="AK120" s="3"/>
      <c r="AL120" s="3"/>
      <c r="AM120" s="3"/>
      <c r="AN120" s="226"/>
      <c r="AO120" s="226"/>
      <c r="AP120" s="226"/>
      <c r="AQ120" s="11"/>
      <c r="AR120" s="11"/>
      <c r="AS120" s="11"/>
      <c r="AT120" s="230"/>
      <c r="AU120" s="230"/>
      <c r="AV120" s="3"/>
      <c r="AW120" s="3"/>
      <c r="AX120" s="3"/>
      <c r="AY120" s="18"/>
      <c r="AZ120" s="18"/>
      <c r="BA120" s="18"/>
      <c r="BB120" s="3"/>
    </row>
    <row r="121" spans="1:61" ht="17.100000000000001" customHeight="1" outlineLevel="1" thickTop="1" thickBot="1" x14ac:dyDescent="0.4">
      <c r="A121" s="84"/>
      <c r="B121" s="87"/>
      <c r="C121" s="214"/>
      <c r="D121" s="215"/>
      <c r="E121" s="174"/>
      <c r="F121" s="174"/>
      <c r="G121" s="174"/>
      <c r="H121" s="174"/>
      <c r="I121" s="103"/>
      <c r="J121" s="112"/>
      <c r="K121" s="106"/>
      <c r="L121" s="3"/>
      <c r="M121" s="256"/>
      <c r="N121" s="257"/>
      <c r="O121" s="272"/>
      <c r="P121" s="272"/>
      <c r="Q121" s="272"/>
      <c r="R121" s="272"/>
      <c r="S121" s="272"/>
      <c r="T121" s="22"/>
      <c r="U121" s="45"/>
      <c r="V121" s="198"/>
      <c r="W121" s="3"/>
      <c r="X121" s="238"/>
      <c r="Y121" s="239"/>
      <c r="Z121" s="246" t="s">
        <v>101</v>
      </c>
      <c r="AA121" s="246"/>
      <c r="AB121" s="246"/>
      <c r="AC121" s="246"/>
      <c r="AD121" s="30"/>
      <c r="AE121" s="36"/>
      <c r="AF121" s="233"/>
      <c r="AG121" s="3"/>
      <c r="AH121" s="3"/>
      <c r="AI121" s="3"/>
      <c r="AJ121" s="3"/>
      <c r="AK121" s="3"/>
      <c r="AL121" s="3"/>
      <c r="AM121" s="3"/>
      <c r="AN121" s="231" t="s">
        <v>8</v>
      </c>
      <c r="AO121" s="231"/>
      <c r="AP121" s="231"/>
      <c r="AQ121" s="12"/>
      <c r="AR121" s="12"/>
      <c r="AS121" s="12"/>
      <c r="AT121" s="12"/>
      <c r="AU121" s="12"/>
      <c r="AV121" s="248" t="str">
        <f>IF(AE111+AE115+AE119=0,"_____ €",AE111*$AQ$1+AE115*$AQ$1+AE119*$AQ$1)</f>
        <v>_____ €</v>
      </c>
      <c r="AW121" s="248"/>
      <c r="AX121" s="3"/>
      <c r="AY121" s="18"/>
      <c r="AZ121" s="18"/>
      <c r="BA121" s="18"/>
      <c r="BB121" s="3"/>
    </row>
    <row r="122" spans="1:61" ht="17.100000000000001" customHeight="1" outlineLevel="1" thickTop="1" thickBot="1" x14ac:dyDescent="0.4">
      <c r="A122" s="85"/>
      <c r="B122" s="88"/>
      <c r="C122" s="216"/>
      <c r="D122" s="217"/>
      <c r="E122" s="175"/>
      <c r="F122" s="175"/>
      <c r="G122" s="175"/>
      <c r="H122" s="175"/>
      <c r="I122" s="176"/>
      <c r="J122" s="113"/>
      <c r="K122" s="107"/>
      <c r="L122" s="3"/>
      <c r="M122" s="258"/>
      <c r="N122" s="259"/>
      <c r="O122" s="268" t="s">
        <v>107</v>
      </c>
      <c r="P122" s="269"/>
      <c r="Q122" s="269"/>
      <c r="R122" s="269"/>
      <c r="S122" s="270"/>
      <c r="T122" s="27">
        <f>IF(U117=1,0,T119)</f>
        <v>58</v>
      </c>
      <c r="U122" s="37"/>
      <c r="V122" s="199"/>
      <c r="W122" s="3"/>
      <c r="X122" s="240"/>
      <c r="Y122" s="241"/>
      <c r="Z122" s="247" t="s">
        <v>99</v>
      </c>
      <c r="AA122" s="247"/>
      <c r="AB122" s="247"/>
      <c r="AC122" s="247"/>
      <c r="AD122" s="31"/>
      <c r="AE122" s="37"/>
      <c r="AF122" s="234"/>
      <c r="AG122" s="3"/>
      <c r="AH122" s="3"/>
      <c r="AI122" s="3"/>
      <c r="AJ122" s="3"/>
      <c r="AK122" s="3"/>
      <c r="AL122" s="3"/>
      <c r="AM122" s="3"/>
      <c r="AN122" s="231"/>
      <c r="AO122" s="231"/>
      <c r="AP122" s="231"/>
      <c r="AQ122" s="12"/>
      <c r="AR122" s="12"/>
      <c r="AS122" s="12"/>
      <c r="AT122" s="12"/>
      <c r="AU122" s="12"/>
      <c r="AV122" s="248"/>
      <c r="AW122" s="248"/>
      <c r="AX122" s="3"/>
      <c r="BB122" s="3"/>
    </row>
    <row r="123" spans="1:61" ht="15" customHeight="1" thickTop="1" x14ac:dyDescent="0.35">
      <c r="A123" s="77" t="s">
        <v>78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X123" s="3"/>
      <c r="AY123" s="18"/>
      <c r="AZ123" s="18"/>
      <c r="BA123" s="18"/>
      <c r="BB123" s="3"/>
      <c r="BG123" s="3"/>
      <c r="BH123" s="3"/>
      <c r="BI123" s="3"/>
    </row>
    <row r="124" spans="1:61" ht="18" x14ac:dyDescent="0.35">
      <c r="AX124" s="3"/>
    </row>
    <row r="125" spans="1:61" ht="18" x14ac:dyDescent="0.35">
      <c r="AX125" s="3"/>
    </row>
    <row r="126" spans="1:61" ht="18" x14ac:dyDescent="0.35">
      <c r="AX126" s="3"/>
    </row>
    <row r="127" spans="1:61" ht="18" x14ac:dyDescent="0.35">
      <c r="AX127" s="3"/>
    </row>
    <row r="128" spans="1:61" ht="18" x14ac:dyDescent="0.35">
      <c r="AX128" s="3"/>
    </row>
  </sheetData>
  <sheetProtection algorithmName="SHA-512" hashValue="rcVB5RaxyEE+SU9GvBRQtTPa8O5yCfNgPOvq/ymSuBZWckdU4+65yjvPWOqpcNAFJ7RLjCsLIhnXRMA6hItCWQ==" saltValue="dEgWTioytSEQQc3D5gDmuw==" spinCount="100000" sheet="1" objects="1" scenarios="1"/>
  <protectedRanges>
    <protectedRange algorithmName="SHA-512" hashValue="iHhF0EaPx3jjfCzhVYtjGjDrscv3gp3Ko6idFkOXdFEg4YllYQueZC/JkYhw1MWEuKtP9sNsZwiw/W9qw6pQwg==" saltValue="HbdgE8wyK4PXbSlC6jV/HA==" spinCount="100000" sqref="AC28 AF28 V28 Y28" name="SC LIZON_1"/>
    <protectedRange algorithmName="SHA-512" hashValue="iHhF0EaPx3jjfCzhVYtjGjDrscv3gp3Ko6idFkOXdFEg4YllYQueZC/JkYhw1MWEuKtP9sNsZwiw/W9qw6pQwg==" saltValue="HbdgE8wyK4PXbSlC6jV/HA==" spinCount="100000" sqref="A37" name="SC LIZON_1_1"/>
    <protectedRange algorithmName="SHA-512" hashValue="iHhF0EaPx3jjfCzhVYtjGjDrscv3gp3Ko6idFkOXdFEg4YllYQueZC/JkYhw1MWEuKtP9sNsZwiw/W9qw6pQwg==" saltValue="HbdgE8wyK4PXbSlC6jV/HA==" spinCount="100000" sqref="A47:B47 A53 A63:B63 A69 A79:B79 A85 A95:B95 A101 A111:B111 A117" name="SC LIZON_1_1_1"/>
  </protectedRanges>
  <scenarios current="0" show="0">
    <scenario name="Adulte" locked="1" count="1" user="OVERNAY Bertrand" comment="Créé par OVERNAY Bertrand le 05/09/2018">
      <inputCells r="AZ38" val="24978" numFmtId="14"/>
    </scenario>
  </scenarios>
  <dataConsolidate function="count"/>
  <mergeCells count="604">
    <mergeCell ref="C24:D24"/>
    <mergeCell ref="M24:N24"/>
    <mergeCell ref="X24:Y24"/>
    <mergeCell ref="E24:L24"/>
    <mergeCell ref="C26:D26"/>
    <mergeCell ref="X26:Y26"/>
    <mergeCell ref="T26:U26"/>
    <mergeCell ref="E26:S26"/>
    <mergeCell ref="Z38:AC38"/>
    <mergeCell ref="AH32:AH33"/>
    <mergeCell ref="AH35:AH37"/>
    <mergeCell ref="AI32:AI33"/>
    <mergeCell ref="AI35:AI37"/>
    <mergeCell ref="AC44:AF44"/>
    <mergeCell ref="AY34:AY36"/>
    <mergeCell ref="AZ34:AZ36"/>
    <mergeCell ref="BA30:BA32"/>
    <mergeCell ref="E36:H37"/>
    <mergeCell ref="E40:H42"/>
    <mergeCell ref="J40:J42"/>
    <mergeCell ref="E30:H31"/>
    <mergeCell ref="E32:H34"/>
    <mergeCell ref="Z39:AC39"/>
    <mergeCell ref="AN39:AP40"/>
    <mergeCell ref="AN36:AP37"/>
    <mergeCell ref="AQ36:AR37"/>
    <mergeCell ref="AY30:AY32"/>
    <mergeCell ref="Z42:AC42"/>
    <mergeCell ref="BB30:BB32"/>
    <mergeCell ref="AY1:AY3"/>
    <mergeCell ref="AZ1:AZ3"/>
    <mergeCell ref="Q10:AE12"/>
    <mergeCell ref="BA1:BA3"/>
    <mergeCell ref="X13:Y13"/>
    <mergeCell ref="X15:Y15"/>
    <mergeCell ref="Z13:AA13"/>
    <mergeCell ref="Z15:AA15"/>
    <mergeCell ref="T20:U20"/>
    <mergeCell ref="V20:W20"/>
    <mergeCell ref="T14:U14"/>
    <mergeCell ref="V14:W14"/>
    <mergeCell ref="T19:U19"/>
    <mergeCell ref="V19:W19"/>
    <mergeCell ref="X19:Y19"/>
    <mergeCell ref="X20:Y20"/>
    <mergeCell ref="Z20:AA20"/>
    <mergeCell ref="X14:Y14"/>
    <mergeCell ref="Z14:AA14"/>
    <mergeCell ref="X18:Y18"/>
    <mergeCell ref="AQ1:AR1"/>
    <mergeCell ref="AN1:AP1"/>
    <mergeCell ref="V24:W24"/>
    <mergeCell ref="E120:H122"/>
    <mergeCell ref="O49:S49"/>
    <mergeCell ref="AF3:AF20"/>
    <mergeCell ref="AS110:AS117"/>
    <mergeCell ref="A108:B110"/>
    <mergeCell ref="C30:D34"/>
    <mergeCell ref="C36:D42"/>
    <mergeCell ref="E38:H39"/>
    <mergeCell ref="C46:D50"/>
    <mergeCell ref="E46:H47"/>
    <mergeCell ref="E56:H58"/>
    <mergeCell ref="E94:H95"/>
    <mergeCell ref="C108:D108"/>
    <mergeCell ref="E108:L108"/>
    <mergeCell ref="Q15:S15"/>
    <mergeCell ref="J46:J47"/>
    <mergeCell ref="E72:H74"/>
    <mergeCell ref="I72:I74"/>
    <mergeCell ref="J72:J74"/>
    <mergeCell ref="J30:J31"/>
    <mergeCell ref="J32:J34"/>
    <mergeCell ref="J36:J37"/>
    <mergeCell ref="K30:K34"/>
    <mergeCell ref="K36:K42"/>
    <mergeCell ref="E48:H50"/>
    <mergeCell ref="E64:H66"/>
    <mergeCell ref="O34:S34"/>
    <mergeCell ref="O35:S35"/>
    <mergeCell ref="E52:H53"/>
    <mergeCell ref="E54:H55"/>
    <mergeCell ref="E62:H63"/>
    <mergeCell ref="M60:N60"/>
    <mergeCell ref="I46:I47"/>
    <mergeCell ref="K46:K50"/>
    <mergeCell ref="I52:I53"/>
    <mergeCell ref="J52:J53"/>
    <mergeCell ref="K52:K58"/>
    <mergeCell ref="I62:I63"/>
    <mergeCell ref="J62:J63"/>
    <mergeCell ref="O50:S50"/>
    <mergeCell ref="O44:U44"/>
    <mergeCell ref="O39:S39"/>
    <mergeCell ref="O40:S40"/>
    <mergeCell ref="O41:S41"/>
    <mergeCell ref="O42:S42"/>
    <mergeCell ref="O63:S63"/>
    <mergeCell ref="J38:J39"/>
    <mergeCell ref="I40:I42"/>
    <mergeCell ref="C110:D114"/>
    <mergeCell ref="E110:H111"/>
    <mergeCell ref="I110:I111"/>
    <mergeCell ref="J110:J111"/>
    <mergeCell ref="V26:W26"/>
    <mergeCell ref="V30:V37"/>
    <mergeCell ref="T28:U28"/>
    <mergeCell ref="V28:Y28"/>
    <mergeCell ref="C60:D60"/>
    <mergeCell ref="C52:D58"/>
    <mergeCell ref="O33:S33"/>
    <mergeCell ref="J54:J55"/>
    <mergeCell ref="M55:N58"/>
    <mergeCell ref="O55:S55"/>
    <mergeCell ref="O56:S56"/>
    <mergeCell ref="O65:S65"/>
    <mergeCell ref="C62:D66"/>
    <mergeCell ref="C68:D74"/>
    <mergeCell ref="O78:S78"/>
    <mergeCell ref="K84:K90"/>
    <mergeCell ref="O76:U76"/>
    <mergeCell ref="V76:W76"/>
    <mergeCell ref="O88:S88"/>
    <mergeCell ref="O80:S80"/>
    <mergeCell ref="I120:I122"/>
    <mergeCell ref="J120:J122"/>
    <mergeCell ref="I38:I39"/>
    <mergeCell ref="X30:Y42"/>
    <mergeCell ref="O37:S37"/>
    <mergeCell ref="O36:S36"/>
    <mergeCell ref="I30:I31"/>
    <mergeCell ref="I32:I34"/>
    <mergeCell ref="M44:N44"/>
    <mergeCell ref="M39:N42"/>
    <mergeCell ref="O47:S47"/>
    <mergeCell ref="M46:N53"/>
    <mergeCell ref="V44:W44"/>
    <mergeCell ref="X44:Y44"/>
    <mergeCell ref="O67:S67"/>
    <mergeCell ref="I48:I50"/>
    <mergeCell ref="J48:J50"/>
    <mergeCell ref="O57:S57"/>
    <mergeCell ref="I36:I37"/>
    <mergeCell ref="M30:N37"/>
    <mergeCell ref="O31:S31"/>
    <mergeCell ref="O30:S30"/>
    <mergeCell ref="O32:S32"/>
    <mergeCell ref="I54:I55"/>
    <mergeCell ref="X16:Y16"/>
    <mergeCell ref="Z16:AA16"/>
    <mergeCell ref="AB16:AC16"/>
    <mergeCell ref="AD16:AE16"/>
    <mergeCell ref="AB1:AF1"/>
    <mergeCell ref="O24:U24"/>
    <mergeCell ref="AB20:AC20"/>
    <mergeCell ref="AD20:AE20"/>
    <mergeCell ref="AB14:AC14"/>
    <mergeCell ref="AD14:AE14"/>
    <mergeCell ref="N15:P15"/>
    <mergeCell ref="AD18:AE18"/>
    <mergeCell ref="K3:O4"/>
    <mergeCell ref="O48:S48"/>
    <mergeCell ref="Z48:AC48"/>
    <mergeCell ref="Z49:AC49"/>
    <mergeCell ref="O46:S46"/>
    <mergeCell ref="V46:V53"/>
    <mergeCell ref="X46:Y58"/>
    <mergeCell ref="Z58:AC58"/>
    <mergeCell ref="Z53:AC53"/>
    <mergeCell ref="V55:V58"/>
    <mergeCell ref="Z51:AC51"/>
    <mergeCell ref="Z52:AC52"/>
    <mergeCell ref="O51:S51"/>
    <mergeCell ref="Z46:AC46"/>
    <mergeCell ref="Z50:AC50"/>
    <mergeCell ref="O52:S52"/>
    <mergeCell ref="O53:S53"/>
    <mergeCell ref="O66:S66"/>
    <mergeCell ref="Z66:AC66"/>
    <mergeCell ref="O69:S69"/>
    <mergeCell ref="Z69:AC69"/>
    <mergeCell ref="Z67:AC67"/>
    <mergeCell ref="AC60:AF60"/>
    <mergeCell ref="Z54:AC54"/>
    <mergeCell ref="Z56:AC56"/>
    <mergeCell ref="V60:W60"/>
    <mergeCell ref="Z57:AC57"/>
    <mergeCell ref="Z68:AC68"/>
    <mergeCell ref="X60:Y60"/>
    <mergeCell ref="Z60:AB60"/>
    <mergeCell ref="O64:S64"/>
    <mergeCell ref="Z64:AC64"/>
    <mergeCell ref="O62:S62"/>
    <mergeCell ref="O58:S58"/>
    <mergeCell ref="O60:U60"/>
    <mergeCell ref="Z55:AC55"/>
    <mergeCell ref="Z65:AC65"/>
    <mergeCell ref="M62:N69"/>
    <mergeCell ref="I94:I95"/>
    <mergeCell ref="J94:J95"/>
    <mergeCell ref="A92:B94"/>
    <mergeCell ref="O101:S101"/>
    <mergeCell ref="M94:N101"/>
    <mergeCell ref="C94:D98"/>
    <mergeCell ref="O94:S94"/>
    <mergeCell ref="M92:N92"/>
    <mergeCell ref="O92:U92"/>
    <mergeCell ref="M71:N74"/>
    <mergeCell ref="A91:AF91"/>
    <mergeCell ref="A87:A90"/>
    <mergeCell ref="B87:B90"/>
    <mergeCell ref="O90:S90"/>
    <mergeCell ref="O84:S84"/>
    <mergeCell ref="V78:V85"/>
    <mergeCell ref="A76:B78"/>
    <mergeCell ref="J78:J79"/>
    <mergeCell ref="M78:N85"/>
    <mergeCell ref="Z89:AC89"/>
    <mergeCell ref="M76:N76"/>
    <mergeCell ref="V62:V69"/>
    <mergeCell ref="Z63:AC63"/>
    <mergeCell ref="J102:J103"/>
    <mergeCell ref="A95:A96"/>
    <mergeCell ref="B95:B96"/>
    <mergeCell ref="A97:A100"/>
    <mergeCell ref="B97:B100"/>
    <mergeCell ref="A101:A102"/>
    <mergeCell ref="B101:B102"/>
    <mergeCell ref="C92:D92"/>
    <mergeCell ref="E92:L92"/>
    <mergeCell ref="C116:D122"/>
    <mergeCell ref="Z117:AC117"/>
    <mergeCell ref="E118:H119"/>
    <mergeCell ref="E112:H114"/>
    <mergeCell ref="I112:I114"/>
    <mergeCell ref="J112:J114"/>
    <mergeCell ref="C100:D106"/>
    <mergeCell ref="I118:I119"/>
    <mergeCell ref="J118:J119"/>
    <mergeCell ref="Z118:AC118"/>
    <mergeCell ref="Z120:AC120"/>
    <mergeCell ref="O121:S121"/>
    <mergeCell ref="Z121:AC121"/>
    <mergeCell ref="O122:S122"/>
    <mergeCell ref="Z122:AC122"/>
    <mergeCell ref="K116:K122"/>
    <mergeCell ref="O116:S116"/>
    <mergeCell ref="O100:S100"/>
    <mergeCell ref="O105:S105"/>
    <mergeCell ref="O110:S110"/>
    <mergeCell ref="M110:N117"/>
    <mergeCell ref="Z112:AC112"/>
    <mergeCell ref="O113:S113"/>
    <mergeCell ref="Z113:AC113"/>
    <mergeCell ref="M119:N122"/>
    <mergeCell ref="O119:S119"/>
    <mergeCell ref="V119:V122"/>
    <mergeCell ref="Z119:AC119"/>
    <mergeCell ref="O111:S111"/>
    <mergeCell ref="Z111:AC111"/>
    <mergeCell ref="O115:S115"/>
    <mergeCell ref="Z115:AC115"/>
    <mergeCell ref="O112:S112"/>
    <mergeCell ref="O120:S120"/>
    <mergeCell ref="X110:Y122"/>
    <mergeCell ref="Z110:AC110"/>
    <mergeCell ref="O114:S114"/>
    <mergeCell ref="Z114:AC114"/>
    <mergeCell ref="Z116:AC116"/>
    <mergeCell ref="O117:S117"/>
    <mergeCell ref="V110:V117"/>
    <mergeCell ref="Z80:AC80"/>
    <mergeCell ref="V103:V106"/>
    <mergeCell ref="Z71:AC71"/>
    <mergeCell ref="O72:S72"/>
    <mergeCell ref="O73:S73"/>
    <mergeCell ref="O74:S74"/>
    <mergeCell ref="O79:S79"/>
    <mergeCell ref="X76:Y76"/>
    <mergeCell ref="Z76:AB76"/>
    <mergeCell ref="AC76:AF76"/>
    <mergeCell ref="Z101:AC101"/>
    <mergeCell ref="Z102:AC102"/>
    <mergeCell ref="Z95:AC95"/>
    <mergeCell ref="Z92:AB92"/>
    <mergeCell ref="Z84:AC84"/>
    <mergeCell ref="O71:S71"/>
    <mergeCell ref="Z85:AC85"/>
    <mergeCell ref="Z86:AC86"/>
    <mergeCell ref="Z83:AC83"/>
    <mergeCell ref="Z87:AC87"/>
    <mergeCell ref="Z72:AC72"/>
    <mergeCell ref="Z73:AC73"/>
    <mergeCell ref="Z74:AC74"/>
    <mergeCell ref="A75:AF75"/>
    <mergeCell ref="Z81:AC81"/>
    <mergeCell ref="M87:N90"/>
    <mergeCell ref="O87:S87"/>
    <mergeCell ref="V87:V90"/>
    <mergeCell ref="E86:H87"/>
    <mergeCell ref="I86:I87"/>
    <mergeCell ref="J86:J87"/>
    <mergeCell ref="O83:S83"/>
    <mergeCell ref="O89:S89"/>
    <mergeCell ref="Z82:AC82"/>
    <mergeCell ref="Z70:AC70"/>
    <mergeCell ref="I64:I66"/>
    <mergeCell ref="AC92:AF92"/>
    <mergeCell ref="O106:S106"/>
    <mergeCell ref="O96:S96"/>
    <mergeCell ref="O97:S97"/>
    <mergeCell ref="O98:S98"/>
    <mergeCell ref="O99:S99"/>
    <mergeCell ref="AF94:AF106"/>
    <mergeCell ref="Z96:AC96"/>
    <mergeCell ref="Z97:AC97"/>
    <mergeCell ref="Z98:AC98"/>
    <mergeCell ref="Z99:AC99"/>
    <mergeCell ref="Z100:AC100"/>
    <mergeCell ref="O103:S103"/>
    <mergeCell ref="O104:S104"/>
    <mergeCell ref="V92:W92"/>
    <mergeCell ref="V94:V101"/>
    <mergeCell ref="X94:Y106"/>
    <mergeCell ref="Z94:AC94"/>
    <mergeCell ref="Z90:AC90"/>
    <mergeCell ref="X78:Y90"/>
    <mergeCell ref="Z78:AC78"/>
    <mergeCell ref="Z79:AC79"/>
    <mergeCell ref="E104:H106"/>
    <mergeCell ref="I104:I106"/>
    <mergeCell ref="J104:J106"/>
    <mergeCell ref="O95:S95"/>
    <mergeCell ref="M103:N106"/>
    <mergeCell ref="Z47:AC47"/>
    <mergeCell ref="AC24:AF24"/>
    <mergeCell ref="Z26:AF26"/>
    <mergeCell ref="AA28:AB28"/>
    <mergeCell ref="AC28:AF28"/>
    <mergeCell ref="Z44:AB44"/>
    <mergeCell ref="Z34:AC34"/>
    <mergeCell ref="Z35:AC35"/>
    <mergeCell ref="Z36:AC36"/>
    <mergeCell ref="Z37:AC37"/>
    <mergeCell ref="Z31:AC31"/>
    <mergeCell ref="Z32:AC32"/>
    <mergeCell ref="Z33:AC33"/>
    <mergeCell ref="Z24:AB24"/>
    <mergeCell ref="Z30:AC30"/>
    <mergeCell ref="AF30:AF42"/>
    <mergeCell ref="AF46:AF58"/>
    <mergeCell ref="Z40:AC40"/>
    <mergeCell ref="Z41:AC41"/>
    <mergeCell ref="AV105:AW106"/>
    <mergeCell ref="AN94:AP95"/>
    <mergeCell ref="AQ94:AR95"/>
    <mergeCell ref="AN96:AP97"/>
    <mergeCell ref="AQ96:AR97"/>
    <mergeCell ref="AN98:AP99"/>
    <mergeCell ref="AQ98:AR99"/>
    <mergeCell ref="AS94:AS101"/>
    <mergeCell ref="AT87:AU88"/>
    <mergeCell ref="AN89:AP90"/>
    <mergeCell ref="AV89:AW90"/>
    <mergeCell ref="AN87:AP88"/>
    <mergeCell ref="AV57:AW58"/>
    <mergeCell ref="AN68:AP69"/>
    <mergeCell ref="AQ68:AR69"/>
    <mergeCell ref="AN71:AP72"/>
    <mergeCell ref="AT71:AU72"/>
    <mergeCell ref="AN73:AP74"/>
    <mergeCell ref="AV73:AW74"/>
    <mergeCell ref="AN84:AP85"/>
    <mergeCell ref="AQ84:AR85"/>
    <mergeCell ref="AN62:AP63"/>
    <mergeCell ref="AQ62:AR63"/>
    <mergeCell ref="AN64:AP65"/>
    <mergeCell ref="AQ64:AR65"/>
    <mergeCell ref="AN66:AP67"/>
    <mergeCell ref="AQ66:AR67"/>
    <mergeCell ref="AS62:AS69"/>
    <mergeCell ref="AN57:AP58"/>
    <mergeCell ref="AN78:AP79"/>
    <mergeCell ref="AQ78:AR79"/>
    <mergeCell ref="AN80:AP81"/>
    <mergeCell ref="AQ80:AR81"/>
    <mergeCell ref="AN82:AP83"/>
    <mergeCell ref="AQ82:AR83"/>
    <mergeCell ref="AS78:AS85"/>
    <mergeCell ref="AT55:AU56"/>
    <mergeCell ref="AN50:AP51"/>
    <mergeCell ref="AQ50:AR51"/>
    <mergeCell ref="AS30:AS37"/>
    <mergeCell ref="AS46:AS53"/>
    <mergeCell ref="AN34:AP35"/>
    <mergeCell ref="AQ30:AR31"/>
    <mergeCell ref="AQ34:AR35"/>
    <mergeCell ref="AN46:AP47"/>
    <mergeCell ref="AQ46:AR47"/>
    <mergeCell ref="AN48:AP49"/>
    <mergeCell ref="AQ48:AR49"/>
    <mergeCell ref="AN32:AP33"/>
    <mergeCell ref="AQ32:AR33"/>
    <mergeCell ref="AN30:AP31"/>
    <mergeCell ref="AN41:AP42"/>
    <mergeCell ref="AV121:AW122"/>
    <mergeCell ref="N16:P16"/>
    <mergeCell ref="Q16:S16"/>
    <mergeCell ref="N17:P17"/>
    <mergeCell ref="Q17:S17"/>
    <mergeCell ref="N18:P18"/>
    <mergeCell ref="Q18:S18"/>
    <mergeCell ref="N19:P19"/>
    <mergeCell ref="Q19:S19"/>
    <mergeCell ref="N20:P20"/>
    <mergeCell ref="Q20:S20"/>
    <mergeCell ref="T17:U17"/>
    <mergeCell ref="V17:W17"/>
    <mergeCell ref="X17:Y17"/>
    <mergeCell ref="Z17:AA17"/>
    <mergeCell ref="AB17:AC17"/>
    <mergeCell ref="AD17:AE17"/>
    <mergeCell ref="T18:U18"/>
    <mergeCell ref="V18:W18"/>
    <mergeCell ref="AV41:AW42"/>
    <mergeCell ref="AT39:AU40"/>
    <mergeCell ref="AN52:AP53"/>
    <mergeCell ref="AQ52:AR53"/>
    <mergeCell ref="AN55:AP56"/>
    <mergeCell ref="M108:N108"/>
    <mergeCell ref="O108:U108"/>
    <mergeCell ref="X92:Y92"/>
    <mergeCell ref="V71:V74"/>
    <mergeCell ref="V108:W108"/>
    <mergeCell ref="AN119:AP120"/>
    <mergeCell ref="AT119:AU120"/>
    <mergeCell ref="AN121:AP122"/>
    <mergeCell ref="AT103:AU104"/>
    <mergeCell ref="AN105:AP106"/>
    <mergeCell ref="X108:Y108"/>
    <mergeCell ref="Z108:AB108"/>
    <mergeCell ref="AF78:AF90"/>
    <mergeCell ref="Z103:AC103"/>
    <mergeCell ref="Z104:AC104"/>
    <mergeCell ref="AF110:AF122"/>
    <mergeCell ref="X62:Y74"/>
    <mergeCell ref="Z62:AC62"/>
    <mergeCell ref="AF62:AF74"/>
    <mergeCell ref="AC108:AF108"/>
    <mergeCell ref="Z105:AC105"/>
    <mergeCell ref="Z106:AC106"/>
    <mergeCell ref="Z88:AC88"/>
    <mergeCell ref="AN116:AP117"/>
    <mergeCell ref="AQ116:AR117"/>
    <mergeCell ref="AN110:AP111"/>
    <mergeCell ref="AQ110:AR111"/>
    <mergeCell ref="AN112:AP113"/>
    <mergeCell ref="AQ112:AR113"/>
    <mergeCell ref="AN114:AP115"/>
    <mergeCell ref="AQ114:AR115"/>
    <mergeCell ref="AN100:AP101"/>
    <mergeCell ref="AQ100:AR101"/>
    <mergeCell ref="AN103:AP104"/>
    <mergeCell ref="B49:B52"/>
    <mergeCell ref="A49:A52"/>
    <mergeCell ref="A47:A48"/>
    <mergeCell ref="B47:B48"/>
    <mergeCell ref="O82:S82"/>
    <mergeCell ref="O81:S81"/>
    <mergeCell ref="C78:D82"/>
    <mergeCell ref="E78:H79"/>
    <mergeCell ref="C84:D90"/>
    <mergeCell ref="B53:B54"/>
    <mergeCell ref="B55:B58"/>
    <mergeCell ref="A53:A54"/>
    <mergeCell ref="A55:A58"/>
    <mergeCell ref="A63:A64"/>
    <mergeCell ref="B63:B64"/>
    <mergeCell ref="A65:A68"/>
    <mergeCell ref="B65:B68"/>
    <mergeCell ref="A69:A70"/>
    <mergeCell ref="B69:B70"/>
    <mergeCell ref="A59:AF59"/>
    <mergeCell ref="A60:B62"/>
    <mergeCell ref="I56:I58"/>
    <mergeCell ref="J56:J58"/>
    <mergeCell ref="O68:S68"/>
    <mergeCell ref="A1:F9"/>
    <mergeCell ref="A44:B46"/>
    <mergeCell ref="A13:A17"/>
    <mergeCell ref="B13:F13"/>
    <mergeCell ref="G13:L13"/>
    <mergeCell ref="B14:F14"/>
    <mergeCell ref="G14:L14"/>
    <mergeCell ref="B15:F15"/>
    <mergeCell ref="G15:L15"/>
    <mergeCell ref="B16:F16"/>
    <mergeCell ref="G17:L17"/>
    <mergeCell ref="G16:L16"/>
    <mergeCell ref="B17:F17"/>
    <mergeCell ref="C28:D28"/>
    <mergeCell ref="C44:D44"/>
    <mergeCell ref="E44:L44"/>
    <mergeCell ref="G1:AA1"/>
    <mergeCell ref="G8:J9"/>
    <mergeCell ref="K8:O9"/>
    <mergeCell ref="G3:J4"/>
    <mergeCell ref="E28:S28"/>
    <mergeCell ref="A24:B36"/>
    <mergeCell ref="V39:V42"/>
    <mergeCell ref="V16:W16"/>
    <mergeCell ref="E116:H117"/>
    <mergeCell ref="I116:I117"/>
    <mergeCell ref="J116:J117"/>
    <mergeCell ref="E96:H98"/>
    <mergeCell ref="I96:I98"/>
    <mergeCell ref="J96:J98"/>
    <mergeCell ref="K94:K98"/>
    <mergeCell ref="E80:H82"/>
    <mergeCell ref="I80:I82"/>
    <mergeCell ref="J80:J82"/>
    <mergeCell ref="E100:H101"/>
    <mergeCell ref="I100:I101"/>
    <mergeCell ref="J100:J101"/>
    <mergeCell ref="K100:K106"/>
    <mergeCell ref="J84:J85"/>
    <mergeCell ref="E84:H85"/>
    <mergeCell ref="I84:I85"/>
    <mergeCell ref="E88:H90"/>
    <mergeCell ref="I88:I90"/>
    <mergeCell ref="J88:J90"/>
    <mergeCell ref="K110:K114"/>
    <mergeCell ref="E102:H103"/>
    <mergeCell ref="I102:I103"/>
    <mergeCell ref="K78:K82"/>
    <mergeCell ref="G5:J6"/>
    <mergeCell ref="K5:O6"/>
    <mergeCell ref="Z19:AA19"/>
    <mergeCell ref="AB19:AC19"/>
    <mergeCell ref="AD19:AE19"/>
    <mergeCell ref="AB15:AC15"/>
    <mergeCell ref="AD15:AE15"/>
    <mergeCell ref="AC6:AE9"/>
    <mergeCell ref="AC3:AE5"/>
    <mergeCell ref="AB13:AC13"/>
    <mergeCell ref="N13:P14"/>
    <mergeCell ref="Q13:S14"/>
    <mergeCell ref="Q6:U9"/>
    <mergeCell ref="Q3:U5"/>
    <mergeCell ref="W6:AA9"/>
    <mergeCell ref="W3:AA5"/>
    <mergeCell ref="V13:W13"/>
    <mergeCell ref="V15:W15"/>
    <mergeCell ref="T13:U13"/>
    <mergeCell ref="T15:U15"/>
    <mergeCell ref="Z18:AA18"/>
    <mergeCell ref="AB18:AC18"/>
    <mergeCell ref="AD13:AE13"/>
    <mergeCell ref="T16:U16"/>
    <mergeCell ref="A71:A74"/>
    <mergeCell ref="B71:B74"/>
    <mergeCell ref="E60:L60"/>
    <mergeCell ref="A79:A80"/>
    <mergeCell ref="B79:B80"/>
    <mergeCell ref="A81:A84"/>
    <mergeCell ref="B81:B84"/>
    <mergeCell ref="A85:A86"/>
    <mergeCell ref="B85:B86"/>
    <mergeCell ref="E70:H71"/>
    <mergeCell ref="I70:I71"/>
    <mergeCell ref="J70:J71"/>
    <mergeCell ref="E68:H69"/>
    <mergeCell ref="I68:I69"/>
    <mergeCell ref="J68:J69"/>
    <mergeCell ref="K68:K74"/>
    <mergeCell ref="I78:I79"/>
    <mergeCell ref="E76:L76"/>
    <mergeCell ref="C76:D76"/>
    <mergeCell ref="J64:J66"/>
    <mergeCell ref="K62:K66"/>
    <mergeCell ref="A18:C18"/>
    <mergeCell ref="E18:L18"/>
    <mergeCell ref="A19:B19"/>
    <mergeCell ref="E19:L20"/>
    <mergeCell ref="A20:B20"/>
    <mergeCell ref="O85:S85"/>
    <mergeCell ref="AZ30:AZ32"/>
    <mergeCell ref="A123:AF123"/>
    <mergeCell ref="A43:AF43"/>
    <mergeCell ref="A37:A38"/>
    <mergeCell ref="B37:B38"/>
    <mergeCell ref="A39:A42"/>
    <mergeCell ref="B39:B42"/>
    <mergeCell ref="A103:A106"/>
    <mergeCell ref="B103:B106"/>
    <mergeCell ref="A111:A112"/>
    <mergeCell ref="B111:B112"/>
    <mergeCell ref="A113:A116"/>
    <mergeCell ref="B113:B116"/>
    <mergeCell ref="A117:A118"/>
    <mergeCell ref="B117:B118"/>
    <mergeCell ref="A119:A122"/>
    <mergeCell ref="B119:B122"/>
    <mergeCell ref="A107:AF107"/>
  </mergeCells>
  <dataValidations disablePrompts="1" count="2">
    <dataValidation type="date" allowBlank="1" showInputMessage="1" showErrorMessage="1" errorTitle="test2" error="Adulte" promptTitle="test" prompt="Adulte" sqref="AW43:AW48 AU44:AV48">
      <formula1>1</formula1>
      <formula2>36141</formula2>
    </dataValidation>
    <dataValidation type="list" allowBlank="1" showInputMessage="1" showErrorMessage="1" sqref="AZ47:BA47">
      <formula1>#REF!</formula1>
    </dataValidation>
  </dataValidations>
  <hyperlinks>
    <hyperlink ref="G17" r:id="rId1"/>
    <hyperlink ref="G14" r:id="rId2"/>
    <hyperlink ref="G16" r:id="rId3"/>
    <hyperlink ref="G15" r:id="rId4"/>
    <hyperlink ref="G13" r:id="rId5" display="https://www.skiclublizon.net"/>
  </hyperlinks>
  <printOptions horizontalCentered="1" verticalCentered="1"/>
  <pageMargins left="0.19685039370078741" right="0.19685039370078741" top="0.19685039370078741" bottom="0.39370078740157483" header="0.31496062992125984" footer="0.31496062992125984"/>
  <pageSetup paperSize="9" scale="59" fitToHeight="2" orientation="landscape" r:id="rId6"/>
  <headerFooter>
    <oddFooter>&amp;C&amp;"Trebuchet MS,Normal"&amp;8&amp;K6A64D0Ski Club Du LIZON&amp;R&amp;"Trebuchet MS,Normal"&amp;8&amp;P/&amp;N</oddFooter>
  </headerFooter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OVERNAY Bertrand</dc:creator>
  <cp:lastModifiedBy>OVERNAY Bertrand</cp:lastModifiedBy>
  <cp:lastPrinted>2018-10-30T18:12:29Z</cp:lastPrinted>
  <dcterms:created xsi:type="dcterms:W3CDTF">2018-08-03T03:37:38Z</dcterms:created>
  <dcterms:modified xsi:type="dcterms:W3CDTF">2018-10-30T18:13:01Z</dcterms:modified>
</cp:coreProperties>
</file>